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Septiembre\LDF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Hoja1!$A$1:$I$82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G49" i="1" l="1"/>
  <c r="I37" i="1"/>
  <c r="I18" i="1"/>
  <c r="D44" i="1" l="1"/>
  <c r="D40" i="1"/>
  <c r="F42" i="1" l="1"/>
  <c r="F40" i="1"/>
  <c r="I16" i="1" l="1"/>
  <c r="F17" i="1" l="1"/>
  <c r="I42" i="1"/>
  <c r="I15" i="1"/>
  <c r="I40" i="1"/>
  <c r="I44" i="1" s="1"/>
  <c r="I17" i="1" l="1"/>
  <c r="H44" i="1"/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39" i="1"/>
  <c r="I41" i="1"/>
  <c r="I43" i="1"/>
  <c r="H80" i="1" l="1"/>
  <c r="G80" i="1"/>
  <c r="E80" i="1"/>
  <c r="D80" i="1"/>
  <c r="I78" i="1"/>
  <c r="F78" i="1"/>
  <c r="I77" i="1"/>
  <c r="F77" i="1"/>
  <c r="I72" i="1"/>
  <c r="I71" i="1" s="1"/>
  <c r="F72" i="1"/>
  <c r="F71" i="1" s="1"/>
  <c r="H71" i="1"/>
  <c r="G71" i="1"/>
  <c r="E71" i="1"/>
  <c r="D71" i="1"/>
  <c r="I67" i="1"/>
  <c r="F67" i="1"/>
  <c r="I66" i="1"/>
  <c r="F66" i="1"/>
  <c r="I65" i="1"/>
  <c r="F65" i="1"/>
  <c r="I64" i="1"/>
  <c r="F64" i="1"/>
  <c r="H63" i="1"/>
  <c r="G63" i="1"/>
  <c r="E63" i="1"/>
  <c r="D63" i="1"/>
  <c r="I62" i="1"/>
  <c r="F62" i="1"/>
  <c r="I61" i="1"/>
  <c r="F61" i="1"/>
  <c r="I60" i="1"/>
  <c r="F60" i="1"/>
  <c r="I59" i="1"/>
  <c r="F59" i="1"/>
  <c r="H58" i="1"/>
  <c r="G58" i="1"/>
  <c r="E58" i="1"/>
  <c r="D58" i="1"/>
  <c r="I57" i="1"/>
  <c r="F57" i="1"/>
  <c r="I56" i="1"/>
  <c r="F56" i="1"/>
  <c r="I55" i="1"/>
  <c r="F55" i="1"/>
  <c r="I54" i="1"/>
  <c r="F54" i="1"/>
  <c r="F53" i="1"/>
  <c r="I52" i="1"/>
  <c r="F52" i="1"/>
  <c r="I51" i="1"/>
  <c r="F51" i="1"/>
  <c r="I50" i="1"/>
  <c r="F50" i="1"/>
  <c r="H49" i="1"/>
  <c r="E49" i="1"/>
  <c r="D49" i="1"/>
  <c r="F41" i="1"/>
  <c r="F39" i="1"/>
  <c r="F38" i="1" s="1"/>
  <c r="H38" i="1"/>
  <c r="G38" i="1"/>
  <c r="E38" i="1"/>
  <c r="D38" i="1"/>
  <c r="F36" i="1"/>
  <c r="F35" i="1"/>
  <c r="F34" i="1"/>
  <c r="F33" i="1"/>
  <c r="F32" i="1"/>
  <c r="H31" i="1"/>
  <c r="G31" i="1"/>
  <c r="E31" i="1"/>
  <c r="D31" i="1"/>
  <c r="F30" i="1"/>
  <c r="F29" i="1"/>
  <c r="F28" i="1"/>
  <c r="F27" i="1"/>
  <c r="F26" i="1"/>
  <c r="F25" i="1"/>
  <c r="F24" i="1"/>
  <c r="F23" i="1"/>
  <c r="F22" i="1"/>
  <c r="F21" i="1"/>
  <c r="F20" i="1"/>
  <c r="H19" i="1"/>
  <c r="G19" i="1"/>
  <c r="E19" i="1"/>
  <c r="E44" i="1" s="1"/>
  <c r="I14" i="1"/>
  <c r="F14" i="1"/>
  <c r="I13" i="1"/>
  <c r="F13" i="1"/>
  <c r="I12" i="1"/>
  <c r="F12" i="1"/>
  <c r="F49" i="1" l="1"/>
  <c r="I53" i="1"/>
  <c r="F69" i="1"/>
  <c r="I69" i="1" s="1"/>
  <c r="I49" i="1"/>
  <c r="I80" i="1"/>
  <c r="G44" i="1"/>
  <c r="G74" i="1" s="1"/>
  <c r="F58" i="1"/>
  <c r="I58" i="1"/>
  <c r="I63" i="1"/>
  <c r="F31" i="1"/>
  <c r="F44" i="1" s="1"/>
  <c r="E69" i="1"/>
  <c r="E74" i="1" s="1"/>
  <c r="F80" i="1"/>
  <c r="H74" i="1"/>
  <c r="D69" i="1"/>
  <c r="F63" i="1"/>
  <c r="F74" i="1" l="1"/>
  <c r="I74" i="1"/>
  <c r="D74" i="1"/>
</calcChain>
</file>

<file path=xl/sharedStrings.xml><?xml version="1.0" encoding="utf-8"?>
<sst xmlns="http://schemas.openxmlformats.org/spreadsheetml/2006/main" count="73" uniqueCount="73">
  <si>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</si>
  <si>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</si>
  <si>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</si>
  <si>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</si>
  <si>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</si>
  <si>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</si>
  <si>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</si>
  <si>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</si>
  <si>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</si>
  <si>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</si>
  <si>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</si>
  <si>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</si>
  <si>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</si>
  <si>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</si>
  <si>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</si>
  <si>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</si>
  <si>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</si>
  <si>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</si>
  <si>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</si>
  <si>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</si>
  <si>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</si>
  <si>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</si>
  <si>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</si>
  <si>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</si>
  <si>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</si>
  <si>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</si>
  <si>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</si>
  <si>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</si>
  <si>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</si>
  <si>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</si>
  <si>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</si>
  <si>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</si>
  <si>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</si>
  <si>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</si>
  <si>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</si>
  <si>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</si>
  <si>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</si>
  <si>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</si>
  <si>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</si>
  <si>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</si>
  <si>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</si>
  <si>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</si>
  <si>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</si>
  <si>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</si>
  <si>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</si>
  <si>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</si>
  <si>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</si>
  <si>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</si>
  <si>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</si>
  <si>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</si>
  <si>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</si>
  <si>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</si>
  <si>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</si>
  <si>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</si>
  <si>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</si>
  <si>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</si>
  <si>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</si>
  <si>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</si>
  <si>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</si>
  <si>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</si>
  <si>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</si>
  <si>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</si>
  <si>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</si>
  <si>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</si>
  <si>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</si>
  <si>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</si>
  <si>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</si>
  <si>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</si>
  <si>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</si>
  <si>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</si>
  <si>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DIF MUNICIPAL PACHUCA DE SOTO</t>
  </si>
  <si>
    <t>ESTADO ANALÍTICO DE INGRESOS DETALLADO</t>
  </si>
  <si>
    <t>DEL 01 DE ENERO AL  30 DE 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</si>
</sst>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4" fontId="3" fillId="0" borderId="9" xfId="1" applyFont="1" applyBorder="1" applyAlignment="1" applyProtection="1">
      <alignment horizontal="right" vertical="center"/>
      <protection locked="0"/>
    </xf>
    <xf numFmtId="44" fontId="3" fillId="0" borderId="9" xfId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vertical="center"/>
    </xf>
    <xf numFmtId="44" fontId="4" fillId="0" borderId="9" xfId="1" applyFont="1" applyBorder="1" applyAlignment="1">
      <alignment horizontal="right" vertical="center"/>
    </xf>
    <xf numFmtId="44" fontId="4" fillId="0" borderId="9" xfId="1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44" fontId="0" fillId="0" borderId="0" xfId="1" applyFont="1"/>
    <xf numFmtId="44" fontId="3" fillId="2" borderId="9" xfId="1" applyFont="1" applyFill="1" applyBorder="1" applyAlignment="1">
      <alignment horizontal="right" vertical="center"/>
    </xf>
    <xf numFmtId="44" fontId="3" fillId="0" borderId="10" xfId="1" applyFont="1" applyBorder="1" applyAlignment="1">
      <alignment horizontal="right" vertical="center"/>
    </xf>
    <xf numFmtId="44" fontId="3" fillId="0" borderId="10" xfId="1" applyFont="1" applyBorder="1" applyAlignment="1">
      <alignment vertical="center"/>
    </xf>
    <xf numFmtId="44" fontId="3" fillId="0" borderId="13" xfId="1" applyFont="1" applyBorder="1" applyAlignment="1" applyProtection="1">
      <alignment horizontal="right" vertical="center"/>
      <protection locked="0"/>
    </xf>
    <xf numFmtId="44" fontId="3" fillId="0" borderId="13" xfId="1" applyFont="1" applyBorder="1" applyAlignment="1">
      <alignment horizontal="right" vertical="center"/>
    </xf>
    <xf numFmtId="44" fontId="3" fillId="0" borderId="13" xfId="1" applyFont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44" fontId="3" fillId="0" borderId="9" xfId="1" applyFont="1" applyFill="1" applyBorder="1" applyAlignment="1" applyProtection="1">
      <alignment horizontal="right" vertical="center"/>
      <protection locked="0"/>
    </xf>
    <xf numFmtId="44" fontId="3" fillId="0" borderId="9" xfId="1" applyFont="1" applyFill="1" applyBorder="1" applyAlignment="1">
      <alignment horizontal="right" vertical="center"/>
    </xf>
    <xf numFmtId="44" fontId="2" fillId="0" borderId="9" xfId="1" applyFont="1" applyFill="1" applyBorder="1" applyAlignment="1">
      <alignment horizontal="right" vertical="center"/>
    </xf>
    <xf numFmtId="44" fontId="3" fillId="0" borderId="13" xfId="1" applyFont="1" applyFill="1" applyBorder="1" applyAlignment="1" applyProtection="1">
      <alignment horizontal="right" vertical="center"/>
      <protection locked="0"/>
    </xf>
    <xf numFmtId="44" fontId="0" fillId="0" borderId="0" xfId="0" applyNumberFormat="1"/>
    <xf numFmtId="0" fontId="0" fillId="0" borderId="8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8" fillId="0" borderId="19" xfId="0" applyNumberFormat="1" applyFont="1" applyFill="1" applyBorder="1" applyAlignment="1">
      <alignment horizontal="right" vertical="top"/>
    </xf>
    <xf numFmtId="4" fontId="0" fillId="0" borderId="0" xfId="0" applyNumberFormat="1"/>
    <xf numFmtId="44" fontId="3" fillId="0" borderId="9" xfId="1" applyNumberFormat="1" applyFont="1" applyFill="1" applyBorder="1" applyAlignment="1" applyProtection="1">
      <alignment horizontal="right" vertical="center"/>
      <protection locked="0"/>
    </xf>
    <xf numFmtId="44" fontId="3" fillId="0" borderId="9" xfId="1" applyNumberFormat="1" applyFont="1" applyFill="1" applyBorder="1" applyAlignment="1">
      <alignment horizontal="right" vertical="center"/>
    </xf>
    <xf numFmtId="43" fontId="3" fillId="0" borderId="0" xfId="0" applyNumberFormat="1" applyFont="1" applyBorder="1" applyAlignment="1">
      <alignment horizontal="right" vertical="center"/>
    </xf>
    <xf numFmtId="44" fontId="3" fillId="0" borderId="0" xfId="1" applyFont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4" fontId="3" fillId="0" borderId="10" xfId="1" applyFont="1" applyFill="1" applyBorder="1" applyAlignment="1" applyProtection="1">
      <alignment horizontal="right" vertical="center"/>
      <protection locked="0"/>
    </xf>
    <xf numFmtId="44" fontId="3" fillId="0" borderId="10" xfId="1" applyFont="1" applyFill="1" applyBorder="1" applyAlignment="1">
      <alignment horizontal="right" vertical="center"/>
    </xf>
    <xf numFmtId="44" fontId="3" fillId="0" borderId="10" xfId="1" applyFont="1" applyBorder="1" applyAlignment="1" applyProtection="1">
      <alignment horizontal="right" vertical="center"/>
      <protection locked="0"/>
    </xf>
    <xf numFmtId="44" fontId="0" fillId="0" borderId="0" xfId="1" applyNumberFormat="1" applyFont="1"/>
    <xf numFmtId="44" fontId="0" fillId="0" borderId="0" xfId="1" applyNumberFormat="1" applyFont="1" applyFill="1" applyBorder="1"/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2" fillId="0" borderId="16" xfId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4" fontId="2" fillId="0" borderId="16" xfId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492918</xdr:colOff>
      <xdr:row>0</xdr:row>
      <xdr:rowOff>142876</xdr:rowOff>
    </xdr:from>
    <xdr:to>
      <xdr:col>2</xdr:col>
      <xdr:colOff>166687</xdr:colOff>
      <xdr:row>5</xdr:row>
      <xdr:rowOff>179491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918" y="142876"/>
          <a:ext cx="1197769" cy="84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view="pageBreakPreview" zoomScale="80" zoomScaleNormal="90" zoomScaleSheetLayoutView="80" workbookViewId="0">
      <selection activeCell="H74" sqref="H74"/>
    </sheetView>
  </sheetViews>
  <sheetFormatPr baseColWidth="10" defaultRowHeight="15" x14ac:dyDescent="0.25"/>
  <cols>
    <col min="3" max="3" width="28.28515625" customWidth="1"/>
    <col min="4" max="4" width="23.42578125" customWidth="1"/>
    <col min="5" max="5" width="15" customWidth="1"/>
    <col min="6" max="6" width="21.85546875" customWidth="1"/>
    <col min="7" max="8" width="22.140625" customWidth="1"/>
    <col min="9" max="9" width="23.28515625" customWidth="1"/>
    <col min="10" max="10" width="20.85546875" customWidth="1"/>
    <col min="11" max="11" width="18.5703125" customWidth="1"/>
    <col min="12" max="12" width="15" bestFit="1" customWidth="1"/>
    <col min="15" max="15" width="19.85546875" customWidth="1"/>
    <col min="16" max="16" width="16.42578125" customWidth="1"/>
  </cols>
  <sheetData>
    <row r="1" spans="1:15" s="15" customFormat="1" ht="18" customHeight="1" x14ac:dyDescent="0.25">
      <c r="A1" s="99" t="s">
        <v>70</v>
      </c>
      <c r="B1" s="100"/>
      <c r="C1" s="100"/>
      <c r="D1" s="100"/>
      <c r="E1" s="100"/>
      <c r="F1" s="100"/>
      <c r="G1" s="100"/>
      <c r="H1" s="100"/>
      <c r="I1" s="101"/>
      <c r="J1" s="16"/>
      <c r="K1" s="16"/>
      <c r="L1" s="16"/>
      <c r="M1" s="16"/>
      <c r="N1" s="16"/>
      <c r="O1" s="16"/>
    </row>
    <row r="2" spans="1:15" s="15" customFormat="1" ht="14.25" customHeight="1" x14ac:dyDescent="0.25">
      <c r="A2" s="102" t="s">
        <v>71</v>
      </c>
      <c r="B2" s="103"/>
      <c r="C2" s="103"/>
      <c r="D2" s="103"/>
      <c r="E2" s="103"/>
      <c r="F2" s="103"/>
      <c r="G2" s="103"/>
      <c r="H2" s="103"/>
      <c r="I2" s="104"/>
      <c r="J2" s="17"/>
      <c r="K2" s="17"/>
      <c r="L2" s="17"/>
      <c r="M2" s="17"/>
      <c r="N2" s="17"/>
      <c r="O2" s="17"/>
    </row>
    <row r="3" spans="1:15" s="15" customFormat="1" ht="0.75" customHeight="1" x14ac:dyDescent="0.25">
      <c r="A3" s="41"/>
      <c r="B3" s="42"/>
      <c r="C3" s="42"/>
      <c r="D3" s="42"/>
      <c r="E3" s="42"/>
      <c r="F3" s="42"/>
      <c r="G3" s="42"/>
      <c r="H3" s="42"/>
      <c r="I3" s="43"/>
      <c r="J3" s="17"/>
      <c r="K3" s="17"/>
      <c r="L3" s="17"/>
      <c r="M3" s="17"/>
      <c r="N3" s="17"/>
      <c r="O3" s="17"/>
    </row>
    <row r="4" spans="1:15" s="15" customFormat="1" ht="15.75" customHeight="1" x14ac:dyDescent="0.25">
      <c r="A4" s="102" t="s">
        <v>72</v>
      </c>
      <c r="B4" s="103"/>
      <c r="C4" s="103"/>
      <c r="D4" s="103"/>
      <c r="E4" s="103"/>
      <c r="F4" s="103"/>
      <c r="G4" s="103"/>
      <c r="H4" s="103"/>
      <c r="I4" s="104"/>
      <c r="J4" s="18"/>
      <c r="K4" s="18"/>
      <c r="L4" s="18"/>
      <c r="M4" s="18"/>
      <c r="N4" s="18"/>
      <c r="O4" s="18"/>
    </row>
    <row r="5" spans="1:15" x14ac:dyDescent="0.25">
      <c r="A5" s="44"/>
      <c r="B5" s="45"/>
      <c r="C5" s="45"/>
      <c r="D5" s="45"/>
      <c r="E5" s="45"/>
      <c r="F5" s="45"/>
      <c r="G5" s="45"/>
      <c r="H5" s="45"/>
      <c r="I5" s="46"/>
    </row>
    <row r="6" spans="1:15" ht="15.75" thickBot="1" x14ac:dyDescent="0.3">
      <c r="A6" s="47"/>
      <c r="B6" s="48"/>
      <c r="C6" s="48"/>
      <c r="D6" s="48"/>
      <c r="E6" s="48"/>
      <c r="F6" s="48"/>
      <c r="G6" s="48"/>
      <c r="H6" s="48"/>
      <c r="I6" s="49"/>
    </row>
    <row r="7" spans="1:15" ht="15.75" thickBot="1" x14ac:dyDescent="0.3">
      <c r="A7" s="63" t="s">
        <v>0</v>
      </c>
      <c r="B7" s="64"/>
      <c r="C7" s="65"/>
      <c r="D7" s="72" t="s">
        <v>1</v>
      </c>
      <c r="E7" s="73"/>
      <c r="F7" s="73"/>
      <c r="G7" s="73"/>
      <c r="H7" s="74"/>
      <c r="I7" s="75" t="s">
        <v>2</v>
      </c>
    </row>
    <row r="8" spans="1:15" x14ac:dyDescent="0.25">
      <c r="A8" s="66"/>
      <c r="B8" s="67"/>
      <c r="C8" s="68"/>
      <c r="D8" s="75" t="s">
        <v>3</v>
      </c>
      <c r="E8" s="75" t="s">
        <v>4</v>
      </c>
      <c r="F8" s="78" t="s">
        <v>5</v>
      </c>
      <c r="G8" s="78" t="s">
        <v>6</v>
      </c>
      <c r="H8" s="78" t="s">
        <v>7</v>
      </c>
      <c r="I8" s="76"/>
    </row>
    <row r="9" spans="1:15" ht="49.5" customHeight="1" thickBot="1" x14ac:dyDescent="0.3">
      <c r="A9" s="69"/>
      <c r="B9" s="70"/>
      <c r="C9" s="71"/>
      <c r="D9" s="77"/>
      <c r="E9" s="77"/>
      <c r="F9" s="79"/>
      <c r="G9" s="79"/>
      <c r="H9" s="79"/>
      <c r="I9" s="77"/>
    </row>
    <row r="10" spans="1:15" x14ac:dyDescent="0.25">
      <c r="A10" s="80" t="s">
        <v>8</v>
      </c>
      <c r="B10" s="81"/>
      <c r="C10" s="82"/>
      <c r="D10" s="1"/>
      <c r="E10" s="1"/>
      <c r="F10" s="54"/>
      <c r="G10" s="56"/>
      <c r="H10" s="35"/>
      <c r="I10" s="2"/>
    </row>
    <row r="11" spans="1:15" x14ac:dyDescent="0.25">
      <c r="A11" s="3"/>
      <c r="B11" s="4"/>
      <c r="C11" s="4"/>
      <c r="D11" s="5"/>
      <c r="E11" s="1"/>
      <c r="F11" s="54"/>
      <c r="G11" s="57"/>
      <c r="H11" s="35"/>
      <c r="I11" s="2"/>
    </row>
    <row r="12" spans="1:15" x14ac:dyDescent="0.25">
      <c r="A12" s="83" t="s">
        <v>9</v>
      </c>
      <c r="B12" s="84"/>
      <c r="C12" s="84"/>
      <c r="D12" s="60">
        <v>0</v>
      </c>
      <c r="E12" s="7">
        <v>0</v>
      </c>
      <c r="F12" s="55">
        <f>SUM(D12,E12)</f>
        <v>0</v>
      </c>
      <c r="G12" s="58">
        <v>0</v>
      </c>
      <c r="H12" s="36">
        <v>0</v>
      </c>
      <c r="I12" s="8">
        <f>H12-D12</f>
        <v>0</v>
      </c>
    </row>
    <row r="13" spans="1:15" x14ac:dyDescent="0.25">
      <c r="A13" s="83" t="s">
        <v>10</v>
      </c>
      <c r="B13" s="84"/>
      <c r="C13" s="84"/>
      <c r="D13" s="60">
        <v>0</v>
      </c>
      <c r="E13" s="7">
        <v>0</v>
      </c>
      <c r="F13" s="55">
        <f t="shared" ref="F13:F36" si="0">SUM(D13,E13)</f>
        <v>0</v>
      </c>
      <c r="G13" s="58">
        <v>0</v>
      </c>
      <c r="H13" s="36">
        <v>0</v>
      </c>
      <c r="I13" s="8">
        <f>H13-D13</f>
        <v>0</v>
      </c>
    </row>
    <row r="14" spans="1:15" x14ac:dyDescent="0.25">
      <c r="A14" s="83" t="s">
        <v>11</v>
      </c>
      <c r="B14" s="85"/>
      <c r="C14" s="84"/>
      <c r="D14" s="60">
        <v>0</v>
      </c>
      <c r="E14" s="7">
        <v>0</v>
      </c>
      <c r="F14" s="55">
        <f>SUM(D14,E14)</f>
        <v>0</v>
      </c>
      <c r="G14" s="58">
        <v>0</v>
      </c>
      <c r="H14" s="36">
        <v>0</v>
      </c>
      <c r="I14" s="8">
        <f t="shared" ref="I14" si="1">H14-D14</f>
        <v>0</v>
      </c>
    </row>
    <row r="15" spans="1:15" x14ac:dyDescent="0.25">
      <c r="A15" s="83" t="s">
        <v>12</v>
      </c>
      <c r="B15" s="85"/>
      <c r="C15" s="84"/>
      <c r="D15" s="60">
        <v>0</v>
      </c>
      <c r="E15" s="7">
        <v>0</v>
      </c>
      <c r="F15" s="55">
        <v>0</v>
      </c>
      <c r="G15" s="58">
        <v>0</v>
      </c>
      <c r="H15" s="36">
        <v>0</v>
      </c>
      <c r="I15" s="8">
        <f>F15-G15</f>
        <v>0</v>
      </c>
    </row>
    <row r="16" spans="1:15" x14ac:dyDescent="0.25">
      <c r="A16" s="83" t="s">
        <v>13</v>
      </c>
      <c r="B16" s="85"/>
      <c r="C16" s="84"/>
      <c r="D16" s="60">
        <v>0</v>
      </c>
      <c r="E16" s="7">
        <v>0</v>
      </c>
      <c r="F16" s="55">
        <v>0</v>
      </c>
      <c r="G16" s="58">
        <v>0</v>
      </c>
      <c r="H16" s="36">
        <v>0</v>
      </c>
      <c r="I16" s="8">
        <f>F16-G16</f>
        <v>0</v>
      </c>
    </row>
    <row r="17" spans="1:15" x14ac:dyDescent="0.25">
      <c r="A17" s="83" t="s">
        <v>14</v>
      </c>
      <c r="B17" s="85"/>
      <c r="C17" s="84"/>
      <c r="D17" s="60">
        <v>0</v>
      </c>
      <c r="E17" s="7">
        <v>0</v>
      </c>
      <c r="F17" s="55">
        <f t="shared" si="0"/>
        <v>0</v>
      </c>
      <c r="G17" s="58">
        <v>0</v>
      </c>
      <c r="H17" s="36">
        <v>0</v>
      </c>
      <c r="I17" s="8">
        <f>D17-H17</f>
        <v>0</v>
      </c>
    </row>
    <row r="18" spans="1:15" x14ac:dyDescent="0.25">
      <c r="A18" s="83" t="s">
        <v>15</v>
      </c>
      <c r="B18" s="85"/>
      <c r="C18" s="84"/>
      <c r="D18" s="60">
        <v>5613326</v>
      </c>
      <c r="E18" s="7">
        <v>-2226224.25</v>
      </c>
      <c r="F18" s="28">
        <v>3387101.75</v>
      </c>
      <c r="G18" s="61">
        <v>1770185.54</v>
      </c>
      <c r="H18" s="61">
        <v>1770185.54</v>
      </c>
      <c r="I18" s="8">
        <f>F18-G18</f>
        <v>1616916.21</v>
      </c>
      <c r="J18" s="62"/>
      <c r="K18" s="40"/>
    </row>
    <row r="19" spans="1:15" x14ac:dyDescent="0.25">
      <c r="A19" s="83" t="s">
        <v>16</v>
      </c>
      <c r="B19" s="85"/>
      <c r="C19" s="84"/>
      <c r="D19" s="60"/>
      <c r="E19" s="9">
        <f t="shared" ref="E19:H19" si="2">SUM(E20:E30)</f>
        <v>0</v>
      </c>
      <c r="F19" s="55"/>
      <c r="G19" s="59">
        <f t="shared" si="2"/>
        <v>0</v>
      </c>
      <c r="H19" s="37">
        <f t="shared" si="2"/>
        <v>0</v>
      </c>
      <c r="I19" s="8">
        <f t="shared" ref="I19:I43" si="3">D19-H19</f>
        <v>0</v>
      </c>
      <c r="J19" s="40"/>
    </row>
    <row r="20" spans="1:15" x14ac:dyDescent="0.25">
      <c r="A20" s="83" t="s">
        <v>17</v>
      </c>
      <c r="B20" s="84"/>
      <c r="C20" s="84"/>
      <c r="D20" s="60">
        <v>0</v>
      </c>
      <c r="E20" s="7">
        <v>0</v>
      </c>
      <c r="F20" s="55">
        <f t="shared" si="0"/>
        <v>0</v>
      </c>
      <c r="G20" s="58">
        <v>0</v>
      </c>
      <c r="H20" s="36">
        <v>0</v>
      </c>
      <c r="I20" s="8">
        <f t="shared" si="3"/>
        <v>0</v>
      </c>
    </row>
    <row r="21" spans="1:15" x14ac:dyDescent="0.25">
      <c r="A21" s="83" t="s">
        <v>18</v>
      </c>
      <c r="B21" s="84"/>
      <c r="C21" s="84"/>
      <c r="D21" s="60">
        <v>0</v>
      </c>
      <c r="E21" s="7">
        <v>0</v>
      </c>
      <c r="F21" s="55">
        <f t="shared" si="0"/>
        <v>0</v>
      </c>
      <c r="G21" s="58">
        <v>0</v>
      </c>
      <c r="H21" s="36">
        <v>0</v>
      </c>
      <c r="I21" s="8">
        <f t="shared" si="3"/>
        <v>0</v>
      </c>
    </row>
    <row r="22" spans="1:15" x14ac:dyDescent="0.25">
      <c r="A22" s="83" t="s">
        <v>19</v>
      </c>
      <c r="B22" s="84"/>
      <c r="C22" s="84"/>
      <c r="D22" s="60">
        <v>0</v>
      </c>
      <c r="E22" s="7">
        <v>0</v>
      </c>
      <c r="F22" s="55">
        <f t="shared" si="0"/>
        <v>0</v>
      </c>
      <c r="G22" s="58">
        <v>0</v>
      </c>
      <c r="H22" s="36">
        <v>0</v>
      </c>
      <c r="I22" s="8">
        <f t="shared" si="3"/>
        <v>0</v>
      </c>
    </row>
    <row r="23" spans="1:15" x14ac:dyDescent="0.25">
      <c r="A23" s="83" t="s">
        <v>20</v>
      </c>
      <c r="B23" s="84"/>
      <c r="C23" s="84"/>
      <c r="D23" s="60">
        <v>0</v>
      </c>
      <c r="E23" s="7">
        <v>0</v>
      </c>
      <c r="F23" s="55">
        <f t="shared" si="0"/>
        <v>0</v>
      </c>
      <c r="G23" s="58">
        <v>0</v>
      </c>
      <c r="H23" s="36">
        <v>0</v>
      </c>
      <c r="I23" s="8">
        <f t="shared" si="3"/>
        <v>0</v>
      </c>
      <c r="O23" s="50"/>
    </row>
    <row r="24" spans="1:15" x14ac:dyDescent="0.25">
      <c r="A24" s="83" t="s">
        <v>21</v>
      </c>
      <c r="B24" s="84"/>
      <c r="C24" s="84"/>
      <c r="D24" s="60">
        <v>0</v>
      </c>
      <c r="E24" s="7">
        <v>0</v>
      </c>
      <c r="F24" s="55">
        <f t="shared" si="0"/>
        <v>0</v>
      </c>
      <c r="G24" s="58">
        <v>0</v>
      </c>
      <c r="H24" s="36">
        <v>0</v>
      </c>
      <c r="I24" s="8">
        <f t="shared" si="3"/>
        <v>0</v>
      </c>
    </row>
    <row r="25" spans="1:15" x14ac:dyDescent="0.25">
      <c r="A25" s="83" t="s">
        <v>22</v>
      </c>
      <c r="B25" s="84"/>
      <c r="C25" s="84"/>
      <c r="D25" s="60">
        <v>0</v>
      </c>
      <c r="E25" s="7">
        <v>0</v>
      </c>
      <c r="F25" s="55">
        <f t="shared" si="0"/>
        <v>0</v>
      </c>
      <c r="G25" s="58">
        <v>0</v>
      </c>
      <c r="H25" s="36">
        <v>0</v>
      </c>
      <c r="I25" s="8">
        <f t="shared" si="3"/>
        <v>0</v>
      </c>
      <c r="O25" s="51"/>
    </row>
    <row r="26" spans="1:15" x14ac:dyDescent="0.25">
      <c r="A26" s="83" t="s">
        <v>23</v>
      </c>
      <c r="B26" s="84"/>
      <c r="C26" s="84"/>
      <c r="D26" s="60">
        <v>0</v>
      </c>
      <c r="E26" s="7">
        <v>0</v>
      </c>
      <c r="F26" s="55">
        <f t="shared" si="0"/>
        <v>0</v>
      </c>
      <c r="G26" s="58">
        <v>0</v>
      </c>
      <c r="H26" s="36">
        <v>0</v>
      </c>
      <c r="I26" s="8">
        <f t="shared" si="3"/>
        <v>0</v>
      </c>
    </row>
    <row r="27" spans="1:15" x14ac:dyDescent="0.25">
      <c r="A27" s="83" t="s">
        <v>24</v>
      </c>
      <c r="B27" s="84"/>
      <c r="C27" s="84"/>
      <c r="D27" s="60">
        <v>0</v>
      </c>
      <c r="E27" s="7">
        <v>0</v>
      </c>
      <c r="F27" s="55">
        <f>SUM(D27,E27)</f>
        <v>0</v>
      </c>
      <c r="G27" s="58">
        <v>0</v>
      </c>
      <c r="H27" s="36">
        <v>0</v>
      </c>
      <c r="I27" s="8">
        <f t="shared" si="3"/>
        <v>0</v>
      </c>
    </row>
    <row r="28" spans="1:15" x14ac:dyDescent="0.25">
      <c r="A28" s="83" t="s">
        <v>25</v>
      </c>
      <c r="B28" s="84"/>
      <c r="C28" s="84"/>
      <c r="D28" s="60">
        <v>0</v>
      </c>
      <c r="E28" s="7">
        <v>0</v>
      </c>
      <c r="F28" s="55">
        <f t="shared" si="0"/>
        <v>0</v>
      </c>
      <c r="G28" s="58">
        <v>0</v>
      </c>
      <c r="H28" s="36">
        <v>0</v>
      </c>
      <c r="I28" s="8">
        <f t="shared" si="3"/>
        <v>0</v>
      </c>
    </row>
    <row r="29" spans="1:15" x14ac:dyDescent="0.25">
      <c r="A29" s="83" t="s">
        <v>26</v>
      </c>
      <c r="B29" s="84"/>
      <c r="C29" s="84"/>
      <c r="D29" s="60">
        <v>0</v>
      </c>
      <c r="E29" s="7">
        <v>0</v>
      </c>
      <c r="F29" s="55">
        <f t="shared" si="0"/>
        <v>0</v>
      </c>
      <c r="G29" s="58">
        <v>0</v>
      </c>
      <c r="H29" s="36">
        <v>0</v>
      </c>
      <c r="I29" s="8">
        <f t="shared" si="3"/>
        <v>0</v>
      </c>
    </row>
    <row r="30" spans="1:15" ht="29.25" customHeight="1" x14ac:dyDescent="0.25">
      <c r="A30" s="92" t="s">
        <v>27</v>
      </c>
      <c r="B30" s="93"/>
      <c r="C30" s="93"/>
      <c r="D30" s="60">
        <v>0</v>
      </c>
      <c r="E30" s="7">
        <v>0</v>
      </c>
      <c r="F30" s="55">
        <f t="shared" si="0"/>
        <v>0</v>
      </c>
      <c r="G30" s="58">
        <v>0</v>
      </c>
      <c r="H30" s="36">
        <v>0</v>
      </c>
      <c r="I30" s="8">
        <f t="shared" si="3"/>
        <v>0</v>
      </c>
    </row>
    <row r="31" spans="1:15" x14ac:dyDescent="0.25">
      <c r="A31" s="83" t="s">
        <v>28</v>
      </c>
      <c r="B31" s="85"/>
      <c r="C31" s="84"/>
      <c r="D31" s="60">
        <f t="shared" ref="D31:H31" si="4">SUM(D32:D36)</f>
        <v>0</v>
      </c>
      <c r="E31" s="9">
        <f t="shared" si="4"/>
        <v>0</v>
      </c>
      <c r="F31" s="55">
        <f t="shared" si="4"/>
        <v>0</v>
      </c>
      <c r="G31" s="59">
        <f t="shared" si="4"/>
        <v>0</v>
      </c>
      <c r="H31" s="37">
        <f t="shared" si="4"/>
        <v>0</v>
      </c>
      <c r="I31" s="8">
        <f t="shared" si="3"/>
        <v>0</v>
      </c>
    </row>
    <row r="32" spans="1:15" x14ac:dyDescent="0.25">
      <c r="A32" s="83" t="s">
        <v>29</v>
      </c>
      <c r="B32" s="84"/>
      <c r="C32" s="84"/>
      <c r="D32" s="60">
        <v>0</v>
      </c>
      <c r="E32" s="7">
        <v>0</v>
      </c>
      <c r="F32" s="55">
        <f t="shared" si="0"/>
        <v>0</v>
      </c>
      <c r="G32" s="58">
        <v>0</v>
      </c>
      <c r="H32" s="36">
        <v>0</v>
      </c>
      <c r="I32" s="8">
        <f t="shared" si="3"/>
        <v>0</v>
      </c>
    </row>
    <row r="33" spans="1:12" x14ac:dyDescent="0.25">
      <c r="A33" s="83" t="s">
        <v>30</v>
      </c>
      <c r="B33" s="84"/>
      <c r="C33" s="84"/>
      <c r="D33" s="60">
        <v>0</v>
      </c>
      <c r="E33" s="7">
        <v>0</v>
      </c>
      <c r="F33" s="55">
        <f t="shared" si="0"/>
        <v>0</v>
      </c>
      <c r="G33" s="58">
        <v>0</v>
      </c>
      <c r="H33" s="36">
        <v>0</v>
      </c>
      <c r="I33" s="8">
        <f t="shared" si="3"/>
        <v>0</v>
      </c>
    </row>
    <row r="34" spans="1:12" x14ac:dyDescent="0.25">
      <c r="A34" s="83" t="s">
        <v>31</v>
      </c>
      <c r="B34" s="84"/>
      <c r="C34" s="84"/>
      <c r="D34" s="60">
        <v>0</v>
      </c>
      <c r="E34" s="7">
        <v>0</v>
      </c>
      <c r="F34" s="9">
        <f>SUM(D34,E34)</f>
        <v>0</v>
      </c>
      <c r="G34" s="36">
        <v>0</v>
      </c>
      <c r="H34" s="36">
        <v>0</v>
      </c>
      <c r="I34" s="8">
        <f t="shared" si="3"/>
        <v>0</v>
      </c>
    </row>
    <row r="35" spans="1:12" x14ac:dyDescent="0.25">
      <c r="A35" s="83" t="s">
        <v>32</v>
      </c>
      <c r="B35" s="84"/>
      <c r="C35" s="88"/>
      <c r="D35" s="7">
        <v>0</v>
      </c>
      <c r="E35" s="7">
        <v>0</v>
      </c>
      <c r="F35" s="9">
        <f t="shared" si="0"/>
        <v>0</v>
      </c>
      <c r="G35" s="36">
        <v>0</v>
      </c>
      <c r="H35" s="36">
        <v>0</v>
      </c>
      <c r="I35" s="8">
        <f t="shared" si="3"/>
        <v>0</v>
      </c>
    </row>
    <row r="36" spans="1:12" x14ac:dyDescent="0.25">
      <c r="A36" s="83" t="s">
        <v>33</v>
      </c>
      <c r="B36" s="84"/>
      <c r="C36" s="88"/>
      <c r="D36" s="7">
        <v>0</v>
      </c>
      <c r="E36" s="7">
        <v>0</v>
      </c>
      <c r="F36" s="9">
        <f t="shared" si="0"/>
        <v>0</v>
      </c>
      <c r="G36" s="52">
        <v>0</v>
      </c>
      <c r="H36" s="52">
        <v>0</v>
      </c>
      <c r="I36" s="8">
        <f t="shared" si="3"/>
        <v>0</v>
      </c>
    </row>
    <row r="37" spans="1:12" x14ac:dyDescent="0.25">
      <c r="A37" s="83" t="s">
        <v>34</v>
      </c>
      <c r="B37" s="84"/>
      <c r="C37" s="88"/>
      <c r="D37" s="7">
        <v>29067711</v>
      </c>
      <c r="E37" s="7">
        <v>115927.47</v>
      </c>
      <c r="F37" s="7">
        <f>D37+E37</f>
        <v>29183638.469999999</v>
      </c>
      <c r="G37" s="52">
        <v>19572169.57</v>
      </c>
      <c r="H37" s="52">
        <v>19572169.57</v>
      </c>
      <c r="I37" s="8">
        <f>F37-G37</f>
        <v>9611468.8999999985</v>
      </c>
      <c r="J37" s="40"/>
      <c r="K37" s="40"/>
    </row>
    <row r="38" spans="1:12" x14ac:dyDescent="0.25">
      <c r="A38" s="83" t="s">
        <v>35</v>
      </c>
      <c r="B38" s="84"/>
      <c r="C38" s="88"/>
      <c r="D38" s="7">
        <f t="shared" ref="D38:H38" si="5">SUM(D39)</f>
        <v>0</v>
      </c>
      <c r="E38" s="9">
        <f t="shared" si="5"/>
        <v>0</v>
      </c>
      <c r="F38" s="9">
        <f t="shared" si="5"/>
        <v>0</v>
      </c>
      <c r="G38" s="53">
        <f t="shared" si="5"/>
        <v>0</v>
      </c>
      <c r="H38" s="53">
        <f t="shared" si="5"/>
        <v>0</v>
      </c>
      <c r="I38" s="8">
        <f t="shared" si="3"/>
        <v>0</v>
      </c>
    </row>
    <row r="39" spans="1:12" x14ac:dyDescent="0.25">
      <c r="A39" s="83" t="s">
        <v>36</v>
      </c>
      <c r="B39" s="84"/>
      <c r="C39" s="88"/>
      <c r="D39" s="7">
        <v>0</v>
      </c>
      <c r="E39" s="7">
        <v>0</v>
      </c>
      <c r="F39" s="9">
        <f>SUM(D39,E39)</f>
        <v>0</v>
      </c>
      <c r="G39" s="36">
        <v>0</v>
      </c>
      <c r="H39" s="36">
        <v>0</v>
      </c>
      <c r="I39" s="8">
        <f t="shared" si="3"/>
        <v>0</v>
      </c>
    </row>
    <row r="40" spans="1:12" x14ac:dyDescent="0.25">
      <c r="A40" s="83" t="s">
        <v>37</v>
      </c>
      <c r="B40" s="85"/>
      <c r="C40" s="88"/>
      <c r="D40" s="7">
        <f>D41+D42</f>
        <v>1500</v>
      </c>
      <c r="E40" s="9">
        <v>0</v>
      </c>
      <c r="F40" s="9">
        <f>D40+E40</f>
        <v>1500</v>
      </c>
      <c r="G40" s="37">
        <v>293.10000000000002</v>
      </c>
      <c r="H40" s="37">
        <v>293.10000000000002</v>
      </c>
      <c r="I40" s="8">
        <f>F40-G40</f>
        <v>1206.9000000000001</v>
      </c>
      <c r="J40" s="40"/>
    </row>
    <row r="41" spans="1:12" x14ac:dyDescent="0.25">
      <c r="A41" s="83" t="s">
        <v>38</v>
      </c>
      <c r="B41" s="84"/>
      <c r="C41" s="88"/>
      <c r="D41" s="7">
        <v>0</v>
      </c>
      <c r="E41" s="7">
        <v>0</v>
      </c>
      <c r="F41" s="9">
        <f>SUM(D41,E41)</f>
        <v>0</v>
      </c>
      <c r="G41" s="36">
        <v>0</v>
      </c>
      <c r="H41" s="36">
        <v>0</v>
      </c>
      <c r="I41" s="8">
        <f t="shared" si="3"/>
        <v>0</v>
      </c>
    </row>
    <row r="42" spans="1:12" x14ac:dyDescent="0.25">
      <c r="A42" s="83" t="s">
        <v>39</v>
      </c>
      <c r="B42" s="84"/>
      <c r="C42" s="88"/>
      <c r="D42" s="7">
        <v>1500</v>
      </c>
      <c r="E42" s="7">
        <v>0</v>
      </c>
      <c r="F42" s="9">
        <f>E42+D42</f>
        <v>1500</v>
      </c>
      <c r="G42" s="36">
        <v>293.10000000000002</v>
      </c>
      <c r="H42" s="36">
        <v>293.10000000000002</v>
      </c>
      <c r="I42" s="36">
        <f>F42-G42</f>
        <v>1206.9000000000001</v>
      </c>
    </row>
    <row r="43" spans="1:12" x14ac:dyDescent="0.25">
      <c r="A43" s="6"/>
      <c r="B43" s="26"/>
      <c r="C43" s="23"/>
      <c r="D43" s="9"/>
      <c r="E43" s="9"/>
      <c r="F43" s="9"/>
      <c r="G43" s="37"/>
      <c r="H43" s="37"/>
      <c r="I43" s="8">
        <f t="shared" si="3"/>
        <v>0</v>
      </c>
      <c r="L43" s="40"/>
    </row>
    <row r="44" spans="1:12" x14ac:dyDescent="0.25">
      <c r="A44" s="80" t="s">
        <v>40</v>
      </c>
      <c r="B44" s="81"/>
      <c r="C44" s="87"/>
      <c r="D44" s="86">
        <f>D18+D37+D40</f>
        <v>34682537</v>
      </c>
      <c r="E44" s="86">
        <f t="shared" ref="E44:G44" si="6">SUM(E12,E13,E14,E15,E16,E17,E18,E19,E31,E37,E38,E40)</f>
        <v>-2110296.7799999998</v>
      </c>
      <c r="F44" s="86">
        <f t="shared" ref="F44" si="7">SUM(F12,F13,F14,F15,F16,F17,F18,F19,F31,F37,F38,F40)</f>
        <v>32572240.219999999</v>
      </c>
      <c r="G44" s="89">
        <f t="shared" si="6"/>
        <v>21342648.210000001</v>
      </c>
      <c r="H44" s="89">
        <f>SUM(H12,H13,H14,H15,H16,H17,H18,H19,H31,H37,H38,H40)</f>
        <v>21342648.210000001</v>
      </c>
      <c r="I44" s="86">
        <f>I18+I37+I40</f>
        <v>11229592.01</v>
      </c>
    </row>
    <row r="45" spans="1:12" x14ac:dyDescent="0.25">
      <c r="A45" s="80"/>
      <c r="B45" s="81"/>
      <c r="C45" s="87"/>
      <c r="D45" s="86"/>
      <c r="E45" s="86"/>
      <c r="F45" s="86"/>
      <c r="G45" s="89"/>
      <c r="H45" s="89"/>
      <c r="I45" s="86"/>
    </row>
    <row r="46" spans="1:12" x14ac:dyDescent="0.25">
      <c r="A46" s="80" t="s">
        <v>41</v>
      </c>
      <c r="B46" s="81"/>
      <c r="C46" s="87"/>
      <c r="D46" s="29"/>
      <c r="E46" s="29"/>
      <c r="F46" s="29"/>
      <c r="G46" s="37"/>
      <c r="H46" s="37"/>
      <c r="I46" s="8"/>
    </row>
    <row r="47" spans="1:12" x14ac:dyDescent="0.25">
      <c r="A47" s="6"/>
      <c r="B47" s="22"/>
      <c r="C47" s="23"/>
      <c r="D47" s="9"/>
      <c r="E47" s="9"/>
      <c r="F47" s="9"/>
      <c r="G47" s="37"/>
      <c r="H47" s="37"/>
      <c r="I47" s="8"/>
    </row>
    <row r="48" spans="1:12" x14ac:dyDescent="0.25">
      <c r="A48" s="80" t="s">
        <v>42</v>
      </c>
      <c r="B48" s="81"/>
      <c r="C48" s="87"/>
      <c r="D48" s="9"/>
      <c r="E48" s="9"/>
      <c r="F48" s="9"/>
      <c r="G48" s="37"/>
      <c r="H48" s="37"/>
      <c r="I48" s="8"/>
    </row>
    <row r="49" spans="1:9" x14ac:dyDescent="0.25">
      <c r="A49" s="6"/>
      <c r="B49" s="85" t="s">
        <v>43</v>
      </c>
      <c r="C49" s="88"/>
      <c r="D49" s="11">
        <f t="shared" ref="D49:H49" si="8">SUM(D50:D57)</f>
        <v>1916112</v>
      </c>
      <c r="E49" s="11">
        <f t="shared" si="8"/>
        <v>0</v>
      </c>
      <c r="F49" s="11">
        <f>SUM(F50:F57)</f>
        <v>1916112</v>
      </c>
      <c r="G49" s="38">
        <f t="shared" si="8"/>
        <v>1916112</v>
      </c>
      <c r="H49" s="38">
        <f t="shared" si="8"/>
        <v>1916112</v>
      </c>
      <c r="I49" s="12">
        <f>F49-G49</f>
        <v>0</v>
      </c>
    </row>
    <row r="50" spans="1:9" ht="24" customHeight="1" x14ac:dyDescent="0.25">
      <c r="A50" s="92" t="s">
        <v>44</v>
      </c>
      <c r="B50" s="93"/>
      <c r="C50" s="94"/>
      <c r="D50" s="7">
        <v>0</v>
      </c>
      <c r="E50" s="7">
        <v>0</v>
      </c>
      <c r="F50" s="9">
        <f t="shared" ref="F50:F67" si="9">SUM(D50,E50)</f>
        <v>0</v>
      </c>
      <c r="G50" s="36">
        <v>0</v>
      </c>
      <c r="H50" s="36">
        <v>0</v>
      </c>
      <c r="I50" s="8">
        <f t="shared" ref="I50:I65" si="10">H50-D50</f>
        <v>0</v>
      </c>
    </row>
    <row r="51" spans="1:9" x14ac:dyDescent="0.25">
      <c r="A51" s="6" t="s">
        <v>45</v>
      </c>
      <c r="B51" s="26"/>
      <c r="C51" s="23"/>
      <c r="D51" s="7">
        <v>0</v>
      </c>
      <c r="E51" s="7">
        <v>0</v>
      </c>
      <c r="F51" s="9">
        <f t="shared" si="9"/>
        <v>0</v>
      </c>
      <c r="G51" s="36">
        <v>0</v>
      </c>
      <c r="H51" s="36">
        <v>0</v>
      </c>
      <c r="I51" s="8">
        <f t="shared" si="10"/>
        <v>0</v>
      </c>
    </row>
    <row r="52" spans="1:9" x14ac:dyDescent="0.25">
      <c r="A52" s="83" t="s">
        <v>46</v>
      </c>
      <c r="B52" s="84"/>
      <c r="C52" s="88"/>
      <c r="D52" s="7">
        <v>0</v>
      </c>
      <c r="E52" s="7">
        <v>0</v>
      </c>
      <c r="F52" s="9">
        <f t="shared" si="9"/>
        <v>0</v>
      </c>
      <c r="G52" s="36">
        <v>0</v>
      </c>
      <c r="H52" s="36">
        <v>0</v>
      </c>
      <c r="I52" s="8">
        <f t="shared" si="10"/>
        <v>0</v>
      </c>
    </row>
    <row r="53" spans="1:9" ht="39" customHeight="1" x14ac:dyDescent="0.25">
      <c r="A53" s="113" t="s">
        <v>47</v>
      </c>
      <c r="B53" s="114"/>
      <c r="C53" s="115"/>
      <c r="D53" s="7">
        <v>1916112</v>
      </c>
      <c r="E53" s="7">
        <v>0</v>
      </c>
      <c r="F53" s="9">
        <f>SUM(D53,E53)</f>
        <v>1916112</v>
      </c>
      <c r="G53" s="36">
        <v>1916112</v>
      </c>
      <c r="H53" s="36">
        <v>1916112</v>
      </c>
      <c r="I53" s="8">
        <f>F53-G53</f>
        <v>0</v>
      </c>
    </row>
    <row r="54" spans="1:9" ht="15" customHeight="1" x14ac:dyDescent="0.25">
      <c r="A54" s="83" t="s">
        <v>48</v>
      </c>
      <c r="B54" s="84"/>
      <c r="C54" s="88"/>
      <c r="D54" s="7">
        <v>0</v>
      </c>
      <c r="E54" s="7">
        <v>0</v>
      </c>
      <c r="F54" s="30">
        <f t="shared" si="9"/>
        <v>0</v>
      </c>
      <c r="G54" s="36">
        <v>0</v>
      </c>
      <c r="H54" s="36">
        <v>0</v>
      </c>
      <c r="I54" s="31">
        <f t="shared" si="10"/>
        <v>0</v>
      </c>
    </row>
    <row r="55" spans="1:9" ht="28.5" customHeight="1" thickBot="1" x14ac:dyDescent="0.3">
      <c r="A55" s="105" t="s">
        <v>49</v>
      </c>
      <c r="B55" s="106"/>
      <c r="C55" s="107"/>
      <c r="D55" s="32">
        <v>0</v>
      </c>
      <c r="E55" s="32">
        <v>0</v>
      </c>
      <c r="F55" s="33">
        <f t="shared" si="9"/>
        <v>0</v>
      </c>
      <c r="G55" s="39">
        <v>0</v>
      </c>
      <c r="H55" s="39">
        <v>0</v>
      </c>
      <c r="I55" s="34">
        <f t="shared" si="10"/>
        <v>0</v>
      </c>
    </row>
    <row r="56" spans="1:9" ht="53.25" customHeight="1" x14ac:dyDescent="0.25">
      <c r="A56" s="108" t="s">
        <v>50</v>
      </c>
      <c r="B56" s="109"/>
      <c r="C56" s="110"/>
      <c r="D56" s="7">
        <v>0</v>
      </c>
      <c r="E56" s="7">
        <v>0</v>
      </c>
      <c r="F56" s="9">
        <f t="shared" si="9"/>
        <v>0</v>
      </c>
      <c r="G56" s="36">
        <v>0</v>
      </c>
      <c r="H56" s="36">
        <v>0</v>
      </c>
      <c r="I56" s="8">
        <f t="shared" si="10"/>
        <v>0</v>
      </c>
    </row>
    <row r="57" spans="1:9" ht="27" customHeight="1" x14ac:dyDescent="0.25">
      <c r="A57" s="92" t="s">
        <v>51</v>
      </c>
      <c r="B57" s="93"/>
      <c r="C57" s="112"/>
      <c r="D57" s="7">
        <v>0</v>
      </c>
      <c r="E57" s="7">
        <v>0</v>
      </c>
      <c r="F57" s="9">
        <f>SUM(D57,E57)</f>
        <v>0</v>
      </c>
      <c r="G57" s="36">
        <v>0</v>
      </c>
      <c r="H57" s="36">
        <v>0</v>
      </c>
      <c r="I57" s="8">
        <f t="shared" si="10"/>
        <v>0</v>
      </c>
    </row>
    <row r="58" spans="1:9" ht="15" customHeight="1" x14ac:dyDescent="0.25">
      <c r="A58" s="92" t="s">
        <v>52</v>
      </c>
      <c r="B58" s="95"/>
      <c r="C58" s="94"/>
      <c r="D58" s="9">
        <f t="shared" ref="D58:I58" si="11">SUM(D59:D62)</f>
        <v>0</v>
      </c>
      <c r="E58" s="9">
        <f t="shared" si="11"/>
        <v>0</v>
      </c>
      <c r="F58" s="9">
        <f t="shared" si="11"/>
        <v>0</v>
      </c>
      <c r="G58" s="37">
        <f t="shared" si="11"/>
        <v>0</v>
      </c>
      <c r="H58" s="37">
        <f t="shared" si="11"/>
        <v>0</v>
      </c>
      <c r="I58" s="8">
        <f t="shared" si="11"/>
        <v>0</v>
      </c>
    </row>
    <row r="59" spans="1:9" x14ac:dyDescent="0.25">
      <c r="A59" s="92" t="s">
        <v>53</v>
      </c>
      <c r="B59" s="93"/>
      <c r="C59" s="94"/>
      <c r="D59" s="7">
        <v>0</v>
      </c>
      <c r="E59" s="7">
        <v>0</v>
      </c>
      <c r="F59" s="9">
        <f t="shared" si="9"/>
        <v>0</v>
      </c>
      <c r="G59" s="36">
        <v>0</v>
      </c>
      <c r="H59" s="36">
        <v>0</v>
      </c>
      <c r="I59" s="8">
        <f t="shared" si="10"/>
        <v>0</v>
      </c>
    </row>
    <row r="60" spans="1:9" x14ac:dyDescent="0.25">
      <c r="A60" s="92" t="s">
        <v>54</v>
      </c>
      <c r="B60" s="93"/>
      <c r="C60" s="94"/>
      <c r="D60" s="7">
        <v>0</v>
      </c>
      <c r="E60" s="7">
        <v>0</v>
      </c>
      <c r="F60" s="9">
        <f t="shared" si="9"/>
        <v>0</v>
      </c>
      <c r="G60" s="36">
        <v>0</v>
      </c>
      <c r="H60" s="36">
        <v>0</v>
      </c>
      <c r="I60" s="8">
        <f t="shared" si="10"/>
        <v>0</v>
      </c>
    </row>
    <row r="61" spans="1:9" x14ac:dyDescent="0.25">
      <c r="A61" s="92" t="s">
        <v>55</v>
      </c>
      <c r="B61" s="93"/>
      <c r="C61" s="94"/>
      <c r="D61" s="7">
        <v>0</v>
      </c>
      <c r="E61" s="7">
        <v>0</v>
      </c>
      <c r="F61" s="9">
        <f t="shared" si="9"/>
        <v>0</v>
      </c>
      <c r="G61" s="36">
        <v>0</v>
      </c>
      <c r="H61" s="36">
        <v>0</v>
      </c>
      <c r="I61" s="8">
        <f t="shared" si="10"/>
        <v>0</v>
      </c>
    </row>
    <row r="62" spans="1:9" x14ac:dyDescent="0.25">
      <c r="A62" s="92" t="s">
        <v>56</v>
      </c>
      <c r="B62" s="93"/>
      <c r="C62" s="94"/>
      <c r="D62" s="7">
        <v>0</v>
      </c>
      <c r="E62" s="7">
        <v>0</v>
      </c>
      <c r="F62" s="9">
        <f t="shared" si="9"/>
        <v>0</v>
      </c>
      <c r="G62" s="36">
        <v>0</v>
      </c>
      <c r="H62" s="36">
        <v>0</v>
      </c>
      <c r="I62" s="8">
        <f t="shared" si="10"/>
        <v>0</v>
      </c>
    </row>
    <row r="63" spans="1:9" ht="15" customHeight="1" x14ac:dyDescent="0.25">
      <c r="A63" s="92" t="s">
        <v>57</v>
      </c>
      <c r="B63" s="95"/>
      <c r="C63" s="94"/>
      <c r="D63" s="9">
        <f t="shared" ref="D63:I63" si="12">SUM(D64:D65)</f>
        <v>0</v>
      </c>
      <c r="E63" s="9">
        <f t="shared" si="12"/>
        <v>0</v>
      </c>
      <c r="F63" s="9">
        <f t="shared" si="12"/>
        <v>0</v>
      </c>
      <c r="G63" s="37">
        <f t="shared" si="12"/>
        <v>0</v>
      </c>
      <c r="H63" s="37">
        <f t="shared" si="12"/>
        <v>0</v>
      </c>
      <c r="I63" s="8">
        <f t="shared" si="12"/>
        <v>0</v>
      </c>
    </row>
    <row r="64" spans="1:9" ht="30" customHeight="1" x14ac:dyDescent="0.25">
      <c r="A64" s="92" t="s">
        <v>58</v>
      </c>
      <c r="B64" s="93"/>
      <c r="C64" s="94"/>
      <c r="D64" s="7">
        <v>0</v>
      </c>
      <c r="E64" s="7">
        <v>0</v>
      </c>
      <c r="F64" s="9">
        <f t="shared" si="9"/>
        <v>0</v>
      </c>
      <c r="G64" s="36">
        <v>0</v>
      </c>
      <c r="H64" s="36">
        <v>0</v>
      </c>
      <c r="I64" s="8">
        <f t="shared" si="10"/>
        <v>0</v>
      </c>
    </row>
    <row r="65" spans="1:16" x14ac:dyDescent="0.25">
      <c r="A65" s="92" t="s">
        <v>59</v>
      </c>
      <c r="B65" s="93"/>
      <c r="C65" s="94"/>
      <c r="D65" s="7">
        <v>0</v>
      </c>
      <c r="E65" s="7">
        <v>0</v>
      </c>
      <c r="F65" s="9">
        <f t="shared" si="9"/>
        <v>0</v>
      </c>
      <c r="G65" s="36">
        <v>0</v>
      </c>
      <c r="H65" s="36">
        <v>0</v>
      </c>
      <c r="I65" s="8">
        <f t="shared" si="10"/>
        <v>0</v>
      </c>
    </row>
    <row r="66" spans="1:16" ht="32.25" customHeight="1" x14ac:dyDescent="0.25">
      <c r="A66" s="92" t="s">
        <v>60</v>
      </c>
      <c r="B66" s="95"/>
      <c r="C66" s="94"/>
      <c r="D66" s="7">
        <v>0</v>
      </c>
      <c r="E66" s="7">
        <v>0</v>
      </c>
      <c r="F66" s="9">
        <f t="shared" si="9"/>
        <v>0</v>
      </c>
      <c r="G66" s="36">
        <v>0</v>
      </c>
      <c r="H66" s="36">
        <v>0</v>
      </c>
      <c r="I66" s="8">
        <f>H66-D66</f>
        <v>0</v>
      </c>
    </row>
    <row r="67" spans="1:16" x14ac:dyDescent="0.25">
      <c r="A67" s="92" t="s">
        <v>61</v>
      </c>
      <c r="B67" s="95"/>
      <c r="C67" s="94"/>
      <c r="D67" s="7">
        <v>0</v>
      </c>
      <c r="E67" s="7">
        <v>0</v>
      </c>
      <c r="F67" s="9">
        <f t="shared" si="9"/>
        <v>0</v>
      </c>
      <c r="G67" s="36">
        <v>0</v>
      </c>
      <c r="H67" s="36">
        <v>0</v>
      </c>
      <c r="I67" s="8">
        <f>H67-D67</f>
        <v>0</v>
      </c>
    </row>
    <row r="68" spans="1:16" x14ac:dyDescent="0.25">
      <c r="A68" s="27"/>
      <c r="B68" s="95"/>
      <c r="C68" s="94"/>
      <c r="D68" s="9"/>
      <c r="E68" s="9"/>
      <c r="F68" s="9"/>
      <c r="G68" s="37"/>
      <c r="H68" s="37"/>
      <c r="I68" s="8"/>
    </row>
    <row r="69" spans="1:16" x14ac:dyDescent="0.25">
      <c r="A69" s="80" t="s">
        <v>62</v>
      </c>
      <c r="B69" s="81"/>
      <c r="C69" s="87"/>
      <c r="D69" s="11">
        <f t="shared" ref="D69:F69" si="13">SUM(D49,D58,D63,D66,D67)</f>
        <v>1916112</v>
      </c>
      <c r="E69" s="11">
        <f t="shared" si="13"/>
        <v>0</v>
      </c>
      <c r="F69" s="11">
        <f t="shared" si="13"/>
        <v>1916112</v>
      </c>
      <c r="G69" s="38">
        <v>1916112</v>
      </c>
      <c r="H69" s="38">
        <v>1916112</v>
      </c>
      <c r="I69" s="12">
        <f>F69-G69</f>
        <v>0</v>
      </c>
    </row>
    <row r="70" spans="1:16" x14ac:dyDescent="0.25">
      <c r="A70" s="6"/>
      <c r="B70" s="85"/>
      <c r="C70" s="88"/>
      <c r="D70" s="9"/>
      <c r="E70" s="9"/>
      <c r="F70" s="9"/>
      <c r="G70" s="37"/>
      <c r="H70" s="37"/>
      <c r="I70" s="8"/>
    </row>
    <row r="71" spans="1:16" x14ac:dyDescent="0.25">
      <c r="A71" s="24" t="s">
        <v>63</v>
      </c>
      <c r="B71" s="25"/>
      <c r="C71" s="19"/>
      <c r="D71" s="11">
        <f t="shared" ref="D71:I71" si="14">D72</f>
        <v>0</v>
      </c>
      <c r="E71" s="11">
        <f t="shared" si="14"/>
        <v>0</v>
      </c>
      <c r="F71" s="11">
        <f t="shared" si="14"/>
        <v>0</v>
      </c>
      <c r="G71" s="38">
        <f t="shared" si="14"/>
        <v>0</v>
      </c>
      <c r="H71" s="38">
        <f t="shared" si="14"/>
        <v>0</v>
      </c>
      <c r="I71" s="12">
        <f t="shared" si="14"/>
        <v>0</v>
      </c>
    </row>
    <row r="72" spans="1:16" x14ac:dyDescent="0.25">
      <c r="A72" s="83" t="s">
        <v>64</v>
      </c>
      <c r="B72" s="85"/>
      <c r="C72" s="88"/>
      <c r="D72" s="7">
        <v>0</v>
      </c>
      <c r="E72" s="7">
        <v>0</v>
      </c>
      <c r="F72" s="9">
        <f>SUM(D72,E72)</f>
        <v>0</v>
      </c>
      <c r="G72" s="36">
        <v>0</v>
      </c>
      <c r="H72" s="36">
        <v>0</v>
      </c>
      <c r="I72" s="8">
        <f>H72-D72</f>
        <v>0</v>
      </c>
    </row>
    <row r="73" spans="1:16" x14ac:dyDescent="0.25">
      <c r="A73" s="6"/>
      <c r="B73" s="85"/>
      <c r="C73" s="88"/>
      <c r="D73" s="9"/>
      <c r="E73" s="9"/>
      <c r="F73" s="9"/>
      <c r="G73" s="37"/>
      <c r="H73" s="37"/>
      <c r="I73" s="8"/>
    </row>
    <row r="74" spans="1:16" x14ac:dyDescent="0.25">
      <c r="A74" s="80" t="s">
        <v>65</v>
      </c>
      <c r="B74" s="81"/>
      <c r="C74" s="87"/>
      <c r="D74" s="11">
        <f t="shared" ref="D74:H74" si="15">SUM(D44,D69,D71)</f>
        <v>36598649</v>
      </c>
      <c r="E74" s="11">
        <f t="shared" si="15"/>
        <v>-2110296.7799999998</v>
      </c>
      <c r="F74" s="11">
        <f>SUM(F44,F69,F71)</f>
        <v>34488352.219999999</v>
      </c>
      <c r="G74" s="38">
        <f>SUM(G44,G69,G71)</f>
        <v>23258760.210000001</v>
      </c>
      <c r="H74" s="38">
        <f t="shared" si="15"/>
        <v>23258760.210000001</v>
      </c>
      <c r="I74" s="12">
        <f>SUM(I18+I37+I40+I49)</f>
        <v>11229592.01</v>
      </c>
      <c r="P74" s="40"/>
    </row>
    <row r="75" spans="1:16" x14ac:dyDescent="0.25">
      <c r="A75" s="6"/>
      <c r="B75" s="85"/>
      <c r="C75" s="88"/>
      <c r="D75" s="9"/>
      <c r="E75" s="9"/>
      <c r="F75" s="9"/>
      <c r="G75" s="37"/>
      <c r="H75" s="37"/>
      <c r="I75" s="8"/>
      <c r="P75" s="40"/>
    </row>
    <row r="76" spans="1:16" x14ac:dyDescent="0.25">
      <c r="A76" s="6"/>
      <c r="B76" s="111" t="s">
        <v>66</v>
      </c>
      <c r="C76" s="87"/>
      <c r="D76" s="9"/>
      <c r="E76" s="9"/>
      <c r="F76" s="9"/>
      <c r="G76" s="37"/>
      <c r="H76" s="37"/>
      <c r="I76" s="8"/>
      <c r="P76" s="40"/>
    </row>
    <row r="77" spans="1:16" ht="27.75" customHeight="1" x14ac:dyDescent="0.25">
      <c r="A77" s="92" t="s">
        <v>67</v>
      </c>
      <c r="B77" s="95"/>
      <c r="C77" s="94"/>
      <c r="D77" s="7">
        <v>0</v>
      </c>
      <c r="E77" s="7">
        <v>0</v>
      </c>
      <c r="F77" s="9">
        <f>SUM(D77,E77)</f>
        <v>0</v>
      </c>
      <c r="G77" s="36">
        <v>0</v>
      </c>
      <c r="H77" s="36">
        <v>0</v>
      </c>
      <c r="I77" s="8">
        <f>H77-D77</f>
        <v>0</v>
      </c>
    </row>
    <row r="78" spans="1:16" ht="27.75" customHeight="1" x14ac:dyDescent="0.25">
      <c r="A78" s="92" t="s">
        <v>68</v>
      </c>
      <c r="B78" s="95"/>
      <c r="C78" s="94"/>
      <c r="D78" s="7">
        <v>0</v>
      </c>
      <c r="E78" s="7">
        <v>0</v>
      </c>
      <c r="F78" s="9">
        <f>SUM(D78,E78)</f>
        <v>0</v>
      </c>
      <c r="G78" s="36">
        <v>0</v>
      </c>
      <c r="H78" s="36">
        <v>0</v>
      </c>
      <c r="I78" s="8">
        <f>H78-D78</f>
        <v>0</v>
      </c>
    </row>
    <row r="79" spans="1:16" x14ac:dyDescent="0.25">
      <c r="A79" s="6"/>
      <c r="B79" s="20"/>
      <c r="C79" s="21"/>
      <c r="D79" s="9"/>
      <c r="E79" s="9"/>
      <c r="F79" s="9"/>
      <c r="G79" s="37"/>
      <c r="H79" s="37"/>
      <c r="I79" s="8"/>
    </row>
    <row r="80" spans="1:16" x14ac:dyDescent="0.25">
      <c r="A80" s="96" t="s">
        <v>69</v>
      </c>
      <c r="B80" s="97"/>
      <c r="C80" s="98"/>
      <c r="D80" s="13">
        <f t="shared" ref="D80:I80" si="16">SUM(D77:D78)</f>
        <v>0</v>
      </c>
      <c r="E80" s="13">
        <f t="shared" si="16"/>
        <v>0</v>
      </c>
      <c r="F80" s="13">
        <f t="shared" si="16"/>
        <v>0</v>
      </c>
      <c r="G80" s="13">
        <f t="shared" si="16"/>
        <v>0</v>
      </c>
      <c r="H80" s="13">
        <f t="shared" si="16"/>
        <v>0</v>
      </c>
      <c r="I80" s="14">
        <f t="shared" si="16"/>
        <v>0</v>
      </c>
    </row>
    <row r="81" spans="1:9" ht="15.75" thickBot="1" x14ac:dyDescent="0.3">
      <c r="A81" s="10"/>
      <c r="B81" s="90"/>
      <c r="C81" s="91"/>
      <c r="D81" s="33"/>
      <c r="E81" s="33"/>
      <c r="F81" s="33"/>
      <c r="G81" s="33"/>
      <c r="H81" s="33"/>
      <c r="I81" s="34"/>
    </row>
  </sheetData>
  <mergeCells count="83">
    <mergeCell ref="A41:C41"/>
    <mergeCell ref="A42:C42"/>
    <mergeCell ref="A40:C40"/>
    <mergeCell ref="A78:C78"/>
    <mergeCell ref="B73:C73"/>
    <mergeCell ref="A55:C55"/>
    <mergeCell ref="A56:C56"/>
    <mergeCell ref="B76:C76"/>
    <mergeCell ref="A58:C58"/>
    <mergeCell ref="A57:C57"/>
    <mergeCell ref="A59:C59"/>
    <mergeCell ref="A60:C60"/>
    <mergeCell ref="A52:C52"/>
    <mergeCell ref="A53:C53"/>
    <mergeCell ref="A54:C54"/>
    <mergeCell ref="A31:C31"/>
    <mergeCell ref="A36:C36"/>
    <mergeCell ref="A12:C12"/>
    <mergeCell ref="A13:C13"/>
    <mergeCell ref="A14:C14"/>
    <mergeCell ref="A15:C15"/>
    <mergeCell ref="A16:C16"/>
    <mergeCell ref="A37:C37"/>
    <mergeCell ref="A38:C38"/>
    <mergeCell ref="A32:C32"/>
    <mergeCell ref="A33:C33"/>
    <mergeCell ref="A34:C34"/>
    <mergeCell ref="A35:C35"/>
    <mergeCell ref="A39:C39"/>
    <mergeCell ref="A1:I1"/>
    <mergeCell ref="A2:I2"/>
    <mergeCell ref="A4:I4"/>
    <mergeCell ref="B70:C70"/>
    <mergeCell ref="A20:C20"/>
    <mergeCell ref="A21:C21"/>
    <mergeCell ref="A22:C22"/>
    <mergeCell ref="A23:C23"/>
    <mergeCell ref="B68:C68"/>
    <mergeCell ref="A69:C69"/>
    <mergeCell ref="H44:H45"/>
    <mergeCell ref="A50:C50"/>
    <mergeCell ref="A28:C28"/>
    <mergeCell ref="A29:C29"/>
    <mergeCell ref="A30:C30"/>
    <mergeCell ref="B81:C81"/>
    <mergeCell ref="A74:C74"/>
    <mergeCell ref="B75:C75"/>
    <mergeCell ref="A61:C61"/>
    <mergeCell ref="A62:C62"/>
    <mergeCell ref="A64:C64"/>
    <mergeCell ref="A63:C63"/>
    <mergeCell ref="A67:C67"/>
    <mergeCell ref="A72:C72"/>
    <mergeCell ref="A77:C77"/>
    <mergeCell ref="A65:C65"/>
    <mergeCell ref="A66:C66"/>
    <mergeCell ref="A80:C80"/>
    <mergeCell ref="I44:I45"/>
    <mergeCell ref="A45:C45"/>
    <mergeCell ref="A46:C46"/>
    <mergeCell ref="A48:C48"/>
    <mergeCell ref="B49:C49"/>
    <mergeCell ref="G44:G45"/>
    <mergeCell ref="A44:C44"/>
    <mergeCell ref="D44:D45"/>
    <mergeCell ref="E44:E45"/>
    <mergeCell ref="F44:F45"/>
    <mergeCell ref="A10:C10"/>
    <mergeCell ref="A24:C24"/>
    <mergeCell ref="A25:C25"/>
    <mergeCell ref="A26:C26"/>
    <mergeCell ref="A27:C27"/>
    <mergeCell ref="A17:C17"/>
    <mergeCell ref="A18:C18"/>
    <mergeCell ref="A19:C19"/>
    <mergeCell ref="A7:C9"/>
    <mergeCell ref="D7:H7"/>
    <mergeCell ref="I7:I9"/>
    <mergeCell ref="D8:D9"/>
    <mergeCell ref="E8:E9"/>
    <mergeCell ref="F8:F9"/>
    <mergeCell ref="G8:G9"/>
    <mergeCell ref="H8:H9"/>
  </mergeCells>
  <pageMargins left="0.43" right="0.15" top="0.46" bottom="0.32" header="0.3" footer="0.3"/>
  <pageSetup paperSize="9" scale="53" orientation="portrait" horizontalDpi="360" verticalDpi="360" r:id="rId1"/>
  <ignoredErrors>
    <ignoredError sqref="I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2020-01-08T23:57:09Z</cp:lastPrinted>
  <dcterms:created xsi:type="dcterms:W3CDTF">2018-04-06T20:30:58Z</dcterms:created>
  <dcterms:modified xsi:type="dcterms:W3CDTF">2020-10-05T17:39:19Z</dcterms:modified>
</cp:coreProperties>
</file>