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3\LDF SEPTIEMBRE\"/>
    </mc:Choice>
  </mc:AlternateContent>
  <xr:revisionPtr revIDLastSave="0" documentId="13_ncr:1_{7612840E-B253-4FBF-B243-AD54DD5D69A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1" r:id="rId1"/>
  </sheets>
  <definedNames>
    <definedName name="_xlnm.Print_Area" localSheetId="0">DICIEMBRE!$A$1:$J$89</definedName>
    <definedName name="_xlnm.Print_Titles" localSheetId="0">DICIEMBRE!$1:$7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8" i="1" s="1"/>
  <c r="G25" i="1"/>
  <c r="H9" i="1"/>
  <c r="H52" i="1"/>
  <c r="F11" i="1"/>
  <c r="E18" i="1"/>
  <c r="E9" i="1"/>
  <c r="E52" i="1"/>
  <c r="G57" i="1"/>
  <c r="F57" i="1"/>
  <c r="F58" i="1"/>
  <c r="I58" i="1" s="1"/>
  <c r="F59" i="1"/>
  <c r="I59" i="1" s="1"/>
  <c r="F55" i="1"/>
  <c r="I60" i="1"/>
  <c r="I61" i="1"/>
  <c r="I62" i="1"/>
  <c r="I63" i="1"/>
  <c r="I64" i="1"/>
  <c r="I65" i="1"/>
  <c r="I66" i="1"/>
  <c r="I67" i="1"/>
  <c r="F56" i="1"/>
  <c r="I56" i="1" s="1"/>
  <c r="D25" i="1"/>
  <c r="F25" i="1" s="1"/>
  <c r="E41" i="1" l="1"/>
  <c r="F22" i="1"/>
  <c r="F23" i="1"/>
  <c r="F24" i="1"/>
  <c r="I25" i="1" l="1"/>
  <c r="G9" i="1"/>
  <c r="F9" i="1"/>
  <c r="F18" i="1"/>
  <c r="I57" i="1"/>
  <c r="I9" i="1" l="1"/>
  <c r="I11" i="1"/>
  <c r="G52" i="1"/>
  <c r="I23" i="1"/>
  <c r="D18" i="1"/>
  <c r="I22" i="1"/>
  <c r="F45" i="1"/>
  <c r="I45" i="1" s="1"/>
  <c r="H43" i="1" l="1"/>
  <c r="H75" i="1" s="1"/>
  <c r="G43" i="1"/>
  <c r="G75" i="1" s="1"/>
  <c r="F43" i="1"/>
  <c r="I43" i="1" s="1"/>
  <c r="E43" i="1"/>
  <c r="E75" i="1" s="1"/>
  <c r="E76" i="1" s="1"/>
  <c r="D43" i="1"/>
  <c r="E36" i="1" l="1"/>
  <c r="H36" i="1" l="1"/>
  <c r="H41" i="1" s="1"/>
  <c r="H76" i="1" s="1"/>
  <c r="G36" i="1"/>
  <c r="D36" i="1"/>
  <c r="I21" i="1" l="1"/>
  <c r="D9" i="1"/>
  <c r="D41" i="1" l="1"/>
  <c r="I38" i="1"/>
  <c r="I36" i="1" s="1"/>
  <c r="F36" i="1"/>
  <c r="G18" i="1" l="1"/>
  <c r="I24" i="1"/>
  <c r="G41" i="1" l="1"/>
  <c r="I18" i="1"/>
  <c r="I41" i="1" s="1"/>
  <c r="F41" i="1"/>
  <c r="G76" i="1" l="1"/>
  <c r="D52" i="1"/>
  <c r="F52" i="1" s="1"/>
  <c r="F75" i="1" s="1"/>
  <c r="F76" i="1" l="1"/>
  <c r="I52" i="1"/>
  <c r="I75" i="1" s="1"/>
  <c r="I76" i="1" s="1"/>
  <c r="D75" i="1"/>
  <c r="D76" i="1" s="1"/>
</calcChain>
</file>

<file path=xl/sharedStrings.xml><?xml version="1.0" encoding="utf-8"?>
<sst xmlns="http://schemas.openxmlformats.org/spreadsheetml/2006/main" count="80" uniqueCount="48">
  <si>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</si>
  <si>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</si>
  <si>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</si>
  <si>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</si>
  <si>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</si>
  <si>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</si>
  <si>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</si>
  <si>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</si>
  <si>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</si>
  <si>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</si>
  <si>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</si>
  <si>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</si>
  <si>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</si>
  <si>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</si>
  <si>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</si>
  <si>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</si>
  <si>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</si>
  <si>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</si>
  <si>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</si>
  <si>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</si>
  <si>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</si>
  <si>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</si>
  <si>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</si>
  <si>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</si>
  <si>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</si>
  <si>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</si>
  <si>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</si>
  <si>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</si>
  <si>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</si>
  <si>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</si>
  <si>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</si>
  <si>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</si>
  <si>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</si>
  <si>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</si>
  <si>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</si>
  <si>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</si>
  <si>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</si>
  <si>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</si>
  <si>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</si>
  <si>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</si>
  <si>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</si>
  <si>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</si>
  <si>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</si>
  <si>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</si>
  <si>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</si>
  <si>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Sistema para el Desarrollo Integral de las Familias del Municipio de Pachuca de Soto, Hidalgo.</t>
  </si>
  <si>
    <t>Estado Analitico del Ejercicio del Presupuesto de Egresos Detallado - LDF (Clasificación Funcional)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</si>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</sst>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.25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 vertical="top"/>
    </xf>
    <xf numFmtId="44" fontId="0" fillId="0" borderId="0" xfId="0" applyNumberFormat="1"/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44" fontId="7" fillId="0" borderId="33" xfId="1" applyNumberFormat="1" applyFont="1" applyBorder="1"/>
    <xf numFmtId="44" fontId="4" fillId="0" borderId="9" xfId="0" applyNumberFormat="1" applyFont="1" applyFill="1" applyBorder="1" applyAlignment="1">
      <alignment horizontal="right" vertical="top"/>
    </xf>
    <xf numFmtId="44" fontId="3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4" fontId="7" fillId="0" borderId="33" xfId="1" applyNumberFormat="1" applyFont="1" applyFill="1" applyBorder="1"/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44" fontId="4" fillId="0" borderId="24" xfId="0" applyNumberFormat="1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44" fontId="3" fillId="0" borderId="30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171450</xdr:colOff>
      <xdr:row>3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180975" y="95250"/>
          <a:ext cx="752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77</xdr:row>
      <xdr:rowOff>76200</xdr:rowOff>
    </xdr:from>
    <xdr:to>
      <xdr:col>2</xdr:col>
      <xdr:colOff>1466850</xdr:colOff>
      <xdr:row>86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4925675"/>
          <a:ext cx="2657475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347662</xdr:colOff>
      <xdr:row>77</xdr:row>
      <xdr:rowOff>47625</xdr:rowOff>
    </xdr:from>
    <xdr:to>
      <xdr:col>5</xdr:col>
      <xdr:colOff>485775</xdr:colOff>
      <xdr:row>86</xdr:row>
      <xdr:rowOff>104775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3700462" y="14897100"/>
          <a:ext cx="2719388" cy="1771650"/>
          <a:chOff x="4532565" y="7618998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532565" y="7618998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CP.</a:t>
            </a:r>
            <a:r>
              <a:rPr lang="es-MX" sz="800" b="1" baseline="0"/>
              <a:t> MARÍA ISABEL DÁVILA VALDÉS</a:t>
            </a:r>
            <a:endParaRPr lang="es-MX" sz="8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54941" y="8559962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1168400</xdr:colOff>
      <xdr:row>77</xdr:row>
      <xdr:rowOff>85726</xdr:rowOff>
    </xdr:from>
    <xdr:to>
      <xdr:col>9</xdr:col>
      <xdr:colOff>133350</xdr:colOff>
      <xdr:row>86</xdr:row>
      <xdr:rowOff>85726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102475" y="14935201"/>
          <a:ext cx="3317875" cy="1714500"/>
          <a:chOff x="4658083" y="7474995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58083" y="7474995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view="pageBreakPreview" zoomScaleNormal="100" zoomScaleSheetLayoutView="100" workbookViewId="0">
      <selection activeCell="M81" sqref="M81"/>
    </sheetView>
  </sheetViews>
  <sheetFormatPr baseColWidth="10" defaultRowHeight="15" x14ac:dyDescent="0.25"/>
  <cols>
    <col min="2" max="2" width="19" customWidth="1"/>
    <col min="3" max="3" width="19.8554687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1.5703125" customWidth="1"/>
    <col min="10" max="10" width="9.140625" customWidth="1"/>
  </cols>
  <sheetData>
    <row r="1" spans="1:10" x14ac:dyDescent="0.25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x14ac:dyDescent="0.25">
      <c r="A2" s="66" t="s">
        <v>46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x14ac:dyDescent="0.25">
      <c r="A3" s="66" t="s">
        <v>47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5.75" thickBot="1" x14ac:dyDescent="0.3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s="1" customFormat="1" x14ac:dyDescent="0.25">
      <c r="A5" s="69" t="s">
        <v>44</v>
      </c>
      <c r="B5" s="70"/>
      <c r="C5" s="70"/>
      <c r="D5" s="75" t="s">
        <v>0</v>
      </c>
      <c r="E5" s="76"/>
      <c r="F5" s="76"/>
      <c r="G5" s="76"/>
      <c r="H5" s="76"/>
      <c r="I5" s="76"/>
      <c r="J5" s="77"/>
    </row>
    <row r="6" spans="1:10" s="1" customFormat="1" x14ac:dyDescent="0.25">
      <c r="A6" s="71"/>
      <c r="B6" s="72"/>
      <c r="C6" s="72"/>
      <c r="D6" s="54" t="s">
        <v>1</v>
      </c>
      <c r="E6" s="54" t="s">
        <v>2</v>
      </c>
      <c r="F6" s="78" t="s">
        <v>3</v>
      </c>
      <c r="G6" s="54" t="s">
        <v>4</v>
      </c>
      <c r="H6" s="54" t="s">
        <v>5</v>
      </c>
      <c r="I6" s="56" t="s">
        <v>6</v>
      </c>
      <c r="J6" s="57"/>
    </row>
    <row r="7" spans="1:10" s="1" customFormat="1" ht="15.75" thickBot="1" x14ac:dyDescent="0.3">
      <c r="A7" s="73"/>
      <c r="B7" s="74"/>
      <c r="C7" s="74"/>
      <c r="D7" s="55"/>
      <c r="E7" s="55"/>
      <c r="F7" s="79"/>
      <c r="G7" s="55"/>
      <c r="H7" s="55"/>
      <c r="I7" s="55"/>
      <c r="J7" s="58"/>
    </row>
    <row r="8" spans="1:10" x14ac:dyDescent="0.25">
      <c r="A8" s="59" t="s">
        <v>7</v>
      </c>
      <c r="B8" s="60"/>
      <c r="C8" s="60"/>
      <c r="D8" s="3"/>
      <c r="E8" s="3"/>
      <c r="F8" s="4"/>
      <c r="G8" s="3"/>
      <c r="H8" s="3"/>
      <c r="I8" s="61"/>
      <c r="J8" s="62"/>
    </row>
    <row r="9" spans="1:10" s="1" customFormat="1" x14ac:dyDescent="0.25">
      <c r="A9" s="36" t="s">
        <v>8</v>
      </c>
      <c r="B9" s="37"/>
      <c r="C9" s="37"/>
      <c r="D9" s="5">
        <f>SUM(D10:D17)</f>
        <v>780476</v>
      </c>
      <c r="E9" s="5">
        <f>E11</f>
        <v>64592.869999999879</v>
      </c>
      <c r="F9" s="6">
        <f>F11</f>
        <v>845068.86999999988</v>
      </c>
      <c r="G9" s="5">
        <f>G11</f>
        <v>845068.88</v>
      </c>
      <c r="H9" s="5">
        <f>SUM(H11)</f>
        <v>845068.88</v>
      </c>
      <c r="I9" s="38">
        <f>F9-G9</f>
        <v>-1.0000000125728548E-2</v>
      </c>
      <c r="J9" s="39"/>
    </row>
    <row r="10" spans="1:10" x14ac:dyDescent="0.25">
      <c r="A10" s="22" t="s">
        <v>9</v>
      </c>
      <c r="B10" s="23"/>
      <c r="C10" s="23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24">
        <v>0</v>
      </c>
      <c r="J10" s="25"/>
    </row>
    <row r="11" spans="1:10" x14ac:dyDescent="0.25">
      <c r="A11" s="22" t="s">
        <v>10</v>
      </c>
      <c r="B11" s="23"/>
      <c r="C11" s="23"/>
      <c r="D11" s="81">
        <v>780476</v>
      </c>
      <c r="E11" s="7">
        <v>64592.869999999879</v>
      </c>
      <c r="F11" s="7">
        <f>D11+E11</f>
        <v>845068.86999999988</v>
      </c>
      <c r="G11" s="7">
        <v>845068.88</v>
      </c>
      <c r="H11" s="7">
        <v>845068.88</v>
      </c>
      <c r="I11" s="24">
        <f>F11-G11</f>
        <v>-1.0000000125728548E-2</v>
      </c>
      <c r="J11" s="25"/>
    </row>
    <row r="12" spans="1:10" x14ac:dyDescent="0.25">
      <c r="A12" s="22" t="s">
        <v>11</v>
      </c>
      <c r="B12" s="23"/>
      <c r="C12" s="23"/>
      <c r="D12" s="81">
        <v>0</v>
      </c>
      <c r="E12" s="7">
        <v>0</v>
      </c>
      <c r="F12" s="8">
        <v>0</v>
      </c>
      <c r="G12" s="7">
        <v>0</v>
      </c>
      <c r="H12" s="7">
        <v>0</v>
      </c>
      <c r="I12" s="24">
        <v>0</v>
      </c>
      <c r="J12" s="25"/>
    </row>
    <row r="13" spans="1:10" x14ac:dyDescent="0.25">
      <c r="A13" s="22" t="s">
        <v>12</v>
      </c>
      <c r="B13" s="23"/>
      <c r="C13" s="23"/>
      <c r="D13" s="81">
        <v>0</v>
      </c>
      <c r="E13" s="7">
        <v>0</v>
      </c>
      <c r="F13" s="8">
        <v>0</v>
      </c>
      <c r="G13" s="7">
        <v>0</v>
      </c>
      <c r="H13" s="7">
        <v>0</v>
      </c>
      <c r="I13" s="24">
        <v>0</v>
      </c>
      <c r="J13" s="25"/>
    </row>
    <row r="14" spans="1:10" x14ac:dyDescent="0.25">
      <c r="A14" s="22" t="s">
        <v>13</v>
      </c>
      <c r="B14" s="23"/>
      <c r="C14" s="23"/>
      <c r="D14" s="81">
        <v>0</v>
      </c>
      <c r="E14" s="7">
        <v>0</v>
      </c>
      <c r="F14" s="8">
        <v>0</v>
      </c>
      <c r="G14" s="7">
        <v>0</v>
      </c>
      <c r="H14" s="7">
        <v>0</v>
      </c>
      <c r="I14" s="24">
        <v>0</v>
      </c>
      <c r="J14" s="25"/>
    </row>
    <row r="15" spans="1:10" x14ac:dyDescent="0.25">
      <c r="A15" s="22" t="s">
        <v>14</v>
      </c>
      <c r="B15" s="23"/>
      <c r="C15" s="23"/>
      <c r="D15" s="81">
        <v>0</v>
      </c>
      <c r="E15" s="7">
        <v>0</v>
      </c>
      <c r="F15" s="8">
        <v>0</v>
      </c>
      <c r="G15" s="7">
        <v>0</v>
      </c>
      <c r="H15" s="7">
        <v>0</v>
      </c>
      <c r="I15" s="24">
        <v>0</v>
      </c>
      <c r="J15" s="25"/>
    </row>
    <row r="16" spans="1:10" x14ac:dyDescent="0.25">
      <c r="A16" s="22" t="s">
        <v>15</v>
      </c>
      <c r="B16" s="23"/>
      <c r="C16" s="23"/>
      <c r="D16" s="81">
        <v>0</v>
      </c>
      <c r="E16" s="7">
        <v>0</v>
      </c>
      <c r="F16" s="8">
        <v>0</v>
      </c>
      <c r="G16" s="7">
        <v>0</v>
      </c>
      <c r="H16" s="7">
        <v>0</v>
      </c>
      <c r="I16" s="24">
        <v>0</v>
      </c>
      <c r="J16" s="25"/>
    </row>
    <row r="17" spans="1:10" x14ac:dyDescent="0.25">
      <c r="A17" s="22" t="s">
        <v>16</v>
      </c>
      <c r="B17" s="23"/>
      <c r="C17" s="23"/>
      <c r="D17" s="81">
        <v>0</v>
      </c>
      <c r="E17" s="7">
        <v>0</v>
      </c>
      <c r="F17" s="8">
        <v>0</v>
      </c>
      <c r="G17" s="7">
        <v>0</v>
      </c>
      <c r="H17" s="7">
        <v>0</v>
      </c>
      <c r="I17" s="24">
        <v>0</v>
      </c>
      <c r="J17" s="25"/>
    </row>
    <row r="18" spans="1:10" x14ac:dyDescent="0.25">
      <c r="A18" s="36" t="s">
        <v>17</v>
      </c>
      <c r="B18" s="37"/>
      <c r="C18" s="37"/>
      <c r="D18" s="82">
        <f>SUM(D19:D25)</f>
        <v>21767589.200000003</v>
      </c>
      <c r="E18" s="5">
        <f>E21+E22+E23+E24+E25</f>
        <v>1039827.2300000023</v>
      </c>
      <c r="F18" s="5">
        <f>SUM(F21:F25)</f>
        <v>22807416.43</v>
      </c>
      <c r="G18" s="5">
        <f>SUM(G21:G25)</f>
        <v>22749497.469999991</v>
      </c>
      <c r="H18" s="5">
        <f>SUM(H21:H25)</f>
        <v>22578021.249999993</v>
      </c>
      <c r="I18" s="52">
        <f>F18-G18</f>
        <v>57918.960000008345</v>
      </c>
      <c r="J18" s="53"/>
    </row>
    <row r="19" spans="1:10" x14ac:dyDescent="0.25">
      <c r="A19" s="22" t="s">
        <v>18</v>
      </c>
      <c r="B19" s="23"/>
      <c r="C19" s="23"/>
      <c r="D19" s="81">
        <v>0</v>
      </c>
      <c r="E19" s="7">
        <v>0</v>
      </c>
      <c r="F19" s="8">
        <v>0</v>
      </c>
      <c r="G19" s="7">
        <v>0</v>
      </c>
      <c r="H19" s="7">
        <v>0</v>
      </c>
      <c r="I19" s="24">
        <v>0</v>
      </c>
      <c r="J19" s="25"/>
    </row>
    <row r="20" spans="1:10" x14ac:dyDescent="0.25">
      <c r="A20" s="22" t="s">
        <v>19</v>
      </c>
      <c r="B20" s="23"/>
      <c r="C20" s="23"/>
      <c r="D20" s="81">
        <v>0</v>
      </c>
      <c r="E20" s="7">
        <v>0</v>
      </c>
      <c r="F20" s="8">
        <v>0</v>
      </c>
      <c r="G20" s="7">
        <v>0</v>
      </c>
      <c r="H20" s="7">
        <v>0</v>
      </c>
      <c r="I20" s="24">
        <v>0</v>
      </c>
      <c r="J20" s="25"/>
    </row>
    <row r="21" spans="1:10" x14ac:dyDescent="0.25">
      <c r="A21" s="22" t="s">
        <v>20</v>
      </c>
      <c r="B21" s="23"/>
      <c r="C21" s="23"/>
      <c r="D21" s="81">
        <v>3893436.77</v>
      </c>
      <c r="E21" s="80">
        <v>-53167.769999997225</v>
      </c>
      <c r="F21" s="8">
        <v>3840269.0000000014</v>
      </c>
      <c r="G21" s="8">
        <v>3840268.9800000018</v>
      </c>
      <c r="H21" s="8">
        <v>3835834.7600000021</v>
      </c>
      <c r="I21" s="24">
        <f>F21-G21</f>
        <v>1.9999999552965164E-2</v>
      </c>
      <c r="J21" s="25"/>
    </row>
    <row r="22" spans="1:10" x14ac:dyDescent="0.25">
      <c r="A22" s="22" t="s">
        <v>21</v>
      </c>
      <c r="B22" s="23"/>
      <c r="C22" s="23"/>
      <c r="D22" s="81">
        <v>451341</v>
      </c>
      <c r="E22" s="7">
        <v>-67955.199999999895</v>
      </c>
      <c r="F22" s="8">
        <f t="shared" ref="F22:F25" si="0">D22+E22</f>
        <v>383385.8000000001</v>
      </c>
      <c r="G22" s="8">
        <v>383385.81000000011</v>
      </c>
      <c r="H22" s="83">
        <v>383385.81000000011</v>
      </c>
      <c r="I22" s="24">
        <f>F22-G22</f>
        <v>-1.0000000009313226E-2</v>
      </c>
      <c r="J22" s="25"/>
    </row>
    <row r="23" spans="1:10" x14ac:dyDescent="0.25">
      <c r="A23" s="22" t="s">
        <v>22</v>
      </c>
      <c r="B23" s="23"/>
      <c r="C23" s="23"/>
      <c r="D23" s="81">
        <v>6869952.2400000002</v>
      </c>
      <c r="E23" s="7">
        <v>471613.72000000346</v>
      </c>
      <c r="F23" s="8">
        <f t="shared" si="0"/>
        <v>7341565.9600000037</v>
      </c>
      <c r="G23" s="7">
        <v>7341565.9599999897</v>
      </c>
      <c r="H23" s="81">
        <v>7341565.9599999897</v>
      </c>
      <c r="I23" s="24">
        <f>F23-G23</f>
        <v>1.3969838619232178E-8</v>
      </c>
      <c r="J23" s="25"/>
    </row>
    <row r="24" spans="1:10" s="2" customFormat="1" x14ac:dyDescent="0.25">
      <c r="A24" s="22" t="s">
        <v>23</v>
      </c>
      <c r="B24" s="23"/>
      <c r="C24" s="23"/>
      <c r="D24" s="81">
        <v>3358268.95</v>
      </c>
      <c r="E24" s="17">
        <v>197006.21999999997</v>
      </c>
      <c r="F24" s="8">
        <f t="shared" si="0"/>
        <v>3555275.17</v>
      </c>
      <c r="G24" s="7">
        <v>3555275.1400000006</v>
      </c>
      <c r="H24" s="81">
        <v>3555275.1400000006</v>
      </c>
      <c r="I24" s="24">
        <f>F24-G24</f>
        <v>2.9999999329447746E-2</v>
      </c>
      <c r="J24" s="25"/>
    </row>
    <row r="25" spans="1:10" x14ac:dyDescent="0.25">
      <c r="A25" s="22" t="s">
        <v>24</v>
      </c>
      <c r="B25" s="23"/>
      <c r="C25" s="23"/>
      <c r="D25" s="81">
        <f>9110702.24-1916112</f>
        <v>7194590.2400000002</v>
      </c>
      <c r="E25" s="7">
        <v>492330.25999999605</v>
      </c>
      <c r="F25" s="8">
        <f>D25+E25</f>
        <v>7686920.4999999963</v>
      </c>
      <c r="G25" s="8">
        <f>9545113.58-1916112</f>
        <v>7629001.5800000001</v>
      </c>
      <c r="H25" s="83">
        <f>9378071.58-1916112</f>
        <v>7461959.5800000001</v>
      </c>
      <c r="I25" s="24">
        <f>F25-G25</f>
        <v>57918.9199999962</v>
      </c>
      <c r="J25" s="25"/>
    </row>
    <row r="26" spans="1:10" x14ac:dyDescent="0.25">
      <c r="A26" s="36" t="s">
        <v>25</v>
      </c>
      <c r="B26" s="37"/>
      <c r="C26" s="37"/>
      <c r="D26" s="81">
        <v>0</v>
      </c>
      <c r="E26" s="7">
        <v>0</v>
      </c>
      <c r="F26" s="8">
        <v>0</v>
      </c>
      <c r="G26" s="7">
        <v>0</v>
      </c>
      <c r="H26" s="81">
        <v>0</v>
      </c>
      <c r="I26" s="24">
        <v>0</v>
      </c>
      <c r="J26" s="25"/>
    </row>
    <row r="27" spans="1:10" x14ac:dyDescent="0.25">
      <c r="A27" s="22" t="s">
        <v>26</v>
      </c>
      <c r="B27" s="23"/>
      <c r="C27" s="23"/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24">
        <v>0</v>
      </c>
      <c r="J27" s="25"/>
    </row>
    <row r="28" spans="1:10" x14ac:dyDescent="0.25">
      <c r="A28" s="22" t="s">
        <v>27</v>
      </c>
      <c r="B28" s="23"/>
      <c r="C28" s="23"/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24">
        <v>0</v>
      </c>
      <c r="J28" s="25"/>
    </row>
    <row r="29" spans="1:10" x14ac:dyDescent="0.25">
      <c r="A29" s="22" t="s">
        <v>28</v>
      </c>
      <c r="B29" s="23"/>
      <c r="C29" s="23"/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24">
        <v>0</v>
      </c>
      <c r="J29" s="25"/>
    </row>
    <row r="30" spans="1:10" x14ac:dyDescent="0.25">
      <c r="A30" s="22" t="s">
        <v>29</v>
      </c>
      <c r="B30" s="23"/>
      <c r="C30" s="23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4">
        <v>0</v>
      </c>
      <c r="J30" s="25"/>
    </row>
    <row r="31" spans="1:10" x14ac:dyDescent="0.25">
      <c r="A31" s="22" t="s">
        <v>30</v>
      </c>
      <c r="B31" s="23"/>
      <c r="C31" s="23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4">
        <v>0</v>
      </c>
      <c r="J31" s="25"/>
    </row>
    <row r="32" spans="1:10" x14ac:dyDescent="0.25">
      <c r="A32" s="22" t="s">
        <v>31</v>
      </c>
      <c r="B32" s="23"/>
      <c r="C32" s="23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4">
        <v>0</v>
      </c>
      <c r="J32" s="25"/>
    </row>
    <row r="33" spans="1:10" x14ac:dyDescent="0.25">
      <c r="A33" s="22" t="s">
        <v>32</v>
      </c>
      <c r="B33" s="23"/>
      <c r="C33" s="23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4">
        <v>0</v>
      </c>
      <c r="J33" s="25"/>
    </row>
    <row r="34" spans="1:10" x14ac:dyDescent="0.25">
      <c r="A34" s="22" t="s">
        <v>33</v>
      </c>
      <c r="B34" s="23"/>
      <c r="C34" s="23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4">
        <v>0</v>
      </c>
      <c r="J34" s="25"/>
    </row>
    <row r="35" spans="1:10" x14ac:dyDescent="0.25">
      <c r="A35" s="22" t="s">
        <v>34</v>
      </c>
      <c r="B35" s="23"/>
      <c r="C35" s="23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4">
        <v>0</v>
      </c>
      <c r="J35" s="25"/>
    </row>
    <row r="36" spans="1:10" x14ac:dyDescent="0.25">
      <c r="A36" s="36" t="s">
        <v>35</v>
      </c>
      <c r="B36" s="37"/>
      <c r="C36" s="37"/>
      <c r="D36" s="5">
        <f t="shared" ref="D36:I36" si="1">D38</f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2">
        <f t="shared" si="1"/>
        <v>0</v>
      </c>
      <c r="J36" s="53"/>
    </row>
    <row r="37" spans="1:10" x14ac:dyDescent="0.25">
      <c r="A37" s="22" t="s">
        <v>36</v>
      </c>
      <c r="B37" s="23"/>
      <c r="C37" s="23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24">
        <v>0</v>
      </c>
      <c r="J37" s="25"/>
    </row>
    <row r="38" spans="1:10" ht="26.25" customHeight="1" x14ac:dyDescent="0.25">
      <c r="A38" s="50" t="s">
        <v>37</v>
      </c>
      <c r="B38" s="51"/>
      <c r="C38" s="51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24">
        <f>F38-G38</f>
        <v>0</v>
      </c>
      <c r="J38" s="25"/>
    </row>
    <row r="39" spans="1:10" x14ac:dyDescent="0.25">
      <c r="A39" s="22" t="s">
        <v>38</v>
      </c>
      <c r="B39" s="23"/>
      <c r="C39" s="2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4">
        <v>0</v>
      </c>
      <c r="J39" s="25"/>
    </row>
    <row r="40" spans="1:10" x14ac:dyDescent="0.25">
      <c r="A40" s="22" t="s">
        <v>39</v>
      </c>
      <c r="B40" s="23"/>
      <c r="C40" s="23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4">
        <v>0</v>
      </c>
      <c r="J40" s="25"/>
    </row>
    <row r="41" spans="1:10" x14ac:dyDescent="0.25">
      <c r="A41" s="48" t="s">
        <v>42</v>
      </c>
      <c r="B41" s="49"/>
      <c r="C41" s="49"/>
      <c r="D41" s="5">
        <f>D9+D18+D36</f>
        <v>22548065.200000003</v>
      </c>
      <c r="E41" s="5">
        <f>E18+E9</f>
        <v>1104420.1000000022</v>
      </c>
      <c r="F41" s="6">
        <f>F36+F18+F9</f>
        <v>23652485.300000001</v>
      </c>
      <c r="G41" s="5">
        <f>G9+G18+G36</f>
        <v>23594566.34999999</v>
      </c>
      <c r="H41" s="5">
        <f>H9+H18+H36</f>
        <v>23423090.129999992</v>
      </c>
      <c r="I41" s="38">
        <f>I9+I18+I36</f>
        <v>57918.950000008219</v>
      </c>
      <c r="J41" s="39"/>
    </row>
    <row r="42" spans="1:10" x14ac:dyDescent="0.25">
      <c r="A42" s="44" t="s">
        <v>40</v>
      </c>
      <c r="B42" s="45"/>
      <c r="C42" s="45"/>
      <c r="D42" s="9"/>
      <c r="E42" s="9"/>
      <c r="F42" s="10"/>
      <c r="G42" s="9"/>
      <c r="H42" s="9"/>
      <c r="I42" s="46"/>
      <c r="J42" s="47"/>
    </row>
    <row r="43" spans="1:10" s="1" customFormat="1" x14ac:dyDescent="0.25">
      <c r="A43" s="36" t="s">
        <v>8</v>
      </c>
      <c r="B43" s="37"/>
      <c r="C43" s="37"/>
      <c r="D43" s="5">
        <f>SUM(D44:D51)</f>
        <v>0</v>
      </c>
      <c r="E43" s="5">
        <f>SUM(E44:E51)</f>
        <v>56572.82</v>
      </c>
      <c r="F43" s="6">
        <f>SUM(F44:F51)</f>
        <v>56572.82</v>
      </c>
      <c r="G43" s="5">
        <f>SUM(G44:G51)</f>
        <v>56572.99</v>
      </c>
      <c r="H43" s="5">
        <f>SUM(H44:H51)</f>
        <v>56572.99</v>
      </c>
      <c r="I43" s="24">
        <f>F43-G43</f>
        <v>-0.16999999999825377</v>
      </c>
      <c r="J43" s="25"/>
    </row>
    <row r="44" spans="1:10" x14ac:dyDescent="0.25">
      <c r="A44" s="22" t="s">
        <v>9</v>
      </c>
      <c r="B44" s="23"/>
      <c r="C44" s="23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24">
        <v>0</v>
      </c>
      <c r="J44" s="25"/>
    </row>
    <row r="45" spans="1:10" x14ac:dyDescent="0.25">
      <c r="A45" s="84" t="s">
        <v>10</v>
      </c>
      <c r="B45" s="85"/>
      <c r="C45" s="85"/>
      <c r="D45" s="81">
        <v>0</v>
      </c>
      <c r="E45" s="86">
        <v>56572.82</v>
      </c>
      <c r="F45" s="8">
        <f>D45+E45</f>
        <v>56572.82</v>
      </c>
      <c r="G45" s="7">
        <v>56572.99</v>
      </c>
      <c r="H45" s="7">
        <v>56572.99</v>
      </c>
      <c r="I45" s="24">
        <f>F45-G45</f>
        <v>-0.16999999999825377</v>
      </c>
      <c r="J45" s="25"/>
    </row>
    <row r="46" spans="1:10" x14ac:dyDescent="0.25">
      <c r="A46" s="84" t="s">
        <v>11</v>
      </c>
      <c r="B46" s="85"/>
      <c r="C46" s="85"/>
      <c r="D46" s="81">
        <v>0</v>
      </c>
      <c r="E46" s="81">
        <v>0</v>
      </c>
      <c r="F46" s="8">
        <v>0</v>
      </c>
      <c r="G46" s="7">
        <v>0</v>
      </c>
      <c r="H46" s="7">
        <v>0</v>
      </c>
      <c r="I46" s="24">
        <v>0</v>
      </c>
      <c r="J46" s="25"/>
    </row>
    <row r="47" spans="1:10" x14ac:dyDescent="0.25">
      <c r="A47" s="84" t="s">
        <v>12</v>
      </c>
      <c r="B47" s="85"/>
      <c r="C47" s="85"/>
      <c r="D47" s="81">
        <v>0</v>
      </c>
      <c r="E47" s="81">
        <v>0</v>
      </c>
      <c r="F47" s="8">
        <v>0</v>
      </c>
      <c r="G47" s="7">
        <v>0</v>
      </c>
      <c r="H47" s="7">
        <v>0</v>
      </c>
      <c r="I47" s="24">
        <v>0</v>
      </c>
      <c r="J47" s="25"/>
    </row>
    <row r="48" spans="1:10" x14ac:dyDescent="0.25">
      <c r="A48" s="84" t="s">
        <v>13</v>
      </c>
      <c r="B48" s="85"/>
      <c r="C48" s="85"/>
      <c r="D48" s="81">
        <v>0</v>
      </c>
      <c r="E48" s="81">
        <v>0</v>
      </c>
      <c r="F48" s="8">
        <v>0</v>
      </c>
      <c r="G48" s="7">
        <v>0</v>
      </c>
      <c r="H48" s="7">
        <v>0</v>
      </c>
      <c r="I48" s="24">
        <v>0</v>
      </c>
      <c r="J48" s="25"/>
    </row>
    <row r="49" spans="1:10" x14ac:dyDescent="0.25">
      <c r="A49" s="84" t="s">
        <v>14</v>
      </c>
      <c r="B49" s="85"/>
      <c r="C49" s="85"/>
      <c r="D49" s="81">
        <v>0</v>
      </c>
      <c r="E49" s="81">
        <v>0</v>
      </c>
      <c r="F49" s="8">
        <v>0</v>
      </c>
      <c r="G49" s="7">
        <v>0</v>
      </c>
      <c r="H49" s="7">
        <v>0</v>
      </c>
      <c r="I49" s="24">
        <v>0</v>
      </c>
      <c r="J49" s="25"/>
    </row>
    <row r="50" spans="1:10" x14ac:dyDescent="0.25">
      <c r="A50" s="84" t="s">
        <v>15</v>
      </c>
      <c r="B50" s="85"/>
      <c r="C50" s="85"/>
      <c r="D50" s="81">
        <v>0</v>
      </c>
      <c r="E50" s="81">
        <v>0</v>
      </c>
      <c r="F50" s="8">
        <v>0</v>
      </c>
      <c r="G50" s="7">
        <v>0</v>
      </c>
      <c r="H50" s="7">
        <v>0</v>
      </c>
      <c r="I50" s="24">
        <v>0</v>
      </c>
      <c r="J50" s="25"/>
    </row>
    <row r="51" spans="1:10" ht="15.75" thickBot="1" x14ac:dyDescent="0.3">
      <c r="A51" s="87" t="s">
        <v>16</v>
      </c>
      <c r="B51" s="88"/>
      <c r="C51" s="88"/>
      <c r="D51" s="89">
        <v>0</v>
      </c>
      <c r="E51" s="89">
        <v>0</v>
      </c>
      <c r="F51" s="12">
        <v>0</v>
      </c>
      <c r="G51" s="11">
        <v>0</v>
      </c>
      <c r="H51" s="11">
        <v>0</v>
      </c>
      <c r="I51" s="42">
        <v>0</v>
      </c>
      <c r="J51" s="43"/>
    </row>
    <row r="52" spans="1:10" x14ac:dyDescent="0.25">
      <c r="A52" s="90" t="s">
        <v>17</v>
      </c>
      <c r="B52" s="91"/>
      <c r="C52" s="91"/>
      <c r="D52" s="92">
        <f>SUM(D53:D59)</f>
        <v>1916112</v>
      </c>
      <c r="E52" s="92">
        <f>SUM(E53:E69)</f>
        <v>2723905.1799999997</v>
      </c>
      <c r="F52" s="14">
        <f>D52+E52</f>
        <v>4640017.18</v>
      </c>
      <c r="G52" s="13">
        <f>SUM(G53:G59)</f>
        <v>4638400.43</v>
      </c>
      <c r="H52" s="13">
        <f>SUM(H53:H65)</f>
        <v>4638400.43</v>
      </c>
      <c r="I52" s="40">
        <f>F52-G52</f>
        <v>1616.75</v>
      </c>
      <c r="J52" s="41"/>
    </row>
    <row r="53" spans="1:10" x14ac:dyDescent="0.25">
      <c r="A53" s="84" t="s">
        <v>18</v>
      </c>
      <c r="B53" s="85"/>
      <c r="C53" s="85"/>
      <c r="D53" s="81">
        <v>0</v>
      </c>
      <c r="E53" s="81">
        <v>0</v>
      </c>
      <c r="F53" s="8">
        <v>0</v>
      </c>
      <c r="G53" s="7">
        <v>0</v>
      </c>
      <c r="H53" s="7">
        <v>0</v>
      </c>
      <c r="I53" s="24">
        <v>0</v>
      </c>
      <c r="J53" s="25"/>
    </row>
    <row r="54" spans="1:10" x14ac:dyDescent="0.25">
      <c r="A54" s="84" t="s">
        <v>19</v>
      </c>
      <c r="B54" s="85"/>
      <c r="C54" s="85"/>
      <c r="D54" s="81">
        <v>0</v>
      </c>
      <c r="E54" s="81">
        <v>0</v>
      </c>
      <c r="F54" s="8">
        <v>0</v>
      </c>
      <c r="G54" s="7">
        <v>0</v>
      </c>
      <c r="H54" s="7">
        <v>0</v>
      </c>
      <c r="I54" s="24">
        <v>0</v>
      </c>
      <c r="J54" s="25"/>
    </row>
    <row r="55" spans="1:10" x14ac:dyDescent="0.25">
      <c r="A55" s="84" t="s">
        <v>20</v>
      </c>
      <c r="B55" s="85"/>
      <c r="C55" s="85"/>
      <c r="D55" s="81">
        <v>0</v>
      </c>
      <c r="E55" s="81">
        <v>461732.35</v>
      </c>
      <c r="F55" s="7">
        <f>D55+E55</f>
        <v>461732.35</v>
      </c>
      <c r="G55" s="7">
        <v>461734.2</v>
      </c>
      <c r="H55" s="7">
        <v>461734.2</v>
      </c>
      <c r="I55" s="24">
        <v>0</v>
      </c>
      <c r="J55" s="25"/>
    </row>
    <row r="56" spans="1:10" x14ac:dyDescent="0.25">
      <c r="A56" s="84" t="s">
        <v>21</v>
      </c>
      <c r="B56" s="85"/>
      <c r="C56" s="85"/>
      <c r="D56" s="81">
        <v>0</v>
      </c>
      <c r="E56" s="81">
        <v>101019.66</v>
      </c>
      <c r="F56" s="7">
        <f>D56+E56</f>
        <v>101019.66</v>
      </c>
      <c r="G56" s="7">
        <v>101019.68</v>
      </c>
      <c r="H56" s="7">
        <v>101019.68</v>
      </c>
      <c r="I56" s="24">
        <f>F56-G56</f>
        <v>-1.9999999989522621E-2</v>
      </c>
      <c r="J56" s="25"/>
    </row>
    <row r="57" spans="1:10" x14ac:dyDescent="0.25">
      <c r="A57" s="84" t="s">
        <v>22</v>
      </c>
      <c r="B57" s="85"/>
      <c r="C57" s="85"/>
      <c r="D57" s="81">
        <v>1916112</v>
      </c>
      <c r="E57" s="81">
        <v>524204.37999999995</v>
      </c>
      <c r="F57" s="7">
        <f>D57+E57</f>
        <v>2440316.38</v>
      </c>
      <c r="G57" s="7">
        <f>524204.19+1916112</f>
        <v>2440316.19</v>
      </c>
      <c r="H57" s="7">
        <v>2440316.19</v>
      </c>
      <c r="I57" s="24">
        <f t="shared" ref="I57:I67" si="2">F57-G57</f>
        <v>0.18999999994412065</v>
      </c>
      <c r="J57" s="25"/>
    </row>
    <row r="58" spans="1:10" x14ac:dyDescent="0.25">
      <c r="A58" s="84" t="s">
        <v>23</v>
      </c>
      <c r="B58" s="85"/>
      <c r="C58" s="85"/>
      <c r="D58" s="81"/>
      <c r="E58" s="81">
        <v>218338.91</v>
      </c>
      <c r="F58" s="8">
        <f>D58+E58</f>
        <v>218338.91</v>
      </c>
      <c r="G58" s="8">
        <v>218337.05</v>
      </c>
      <c r="H58" s="7">
        <v>218337.05</v>
      </c>
      <c r="I58" s="24">
        <f t="shared" si="2"/>
        <v>1.860000000015134</v>
      </c>
      <c r="J58" s="25"/>
    </row>
    <row r="59" spans="1:10" x14ac:dyDescent="0.25">
      <c r="A59" s="84" t="s">
        <v>24</v>
      </c>
      <c r="B59" s="85"/>
      <c r="C59" s="85"/>
      <c r="D59" s="81">
        <v>0</v>
      </c>
      <c r="E59" s="86">
        <v>1418609.88</v>
      </c>
      <c r="F59" s="8">
        <f>D59+E59</f>
        <v>1418609.88</v>
      </c>
      <c r="G59" s="8">
        <v>1416993.31</v>
      </c>
      <c r="H59" s="8">
        <v>1416993.3099999998</v>
      </c>
      <c r="I59" s="24">
        <f t="shared" si="2"/>
        <v>1616.5699999998324</v>
      </c>
      <c r="J59" s="25"/>
    </row>
    <row r="60" spans="1:10" x14ac:dyDescent="0.25">
      <c r="A60" s="93" t="s">
        <v>25</v>
      </c>
      <c r="B60" s="94"/>
      <c r="C60" s="94"/>
      <c r="D60" s="82">
        <v>0</v>
      </c>
      <c r="E60" s="82">
        <v>0</v>
      </c>
      <c r="F60" s="6">
        <v>0</v>
      </c>
      <c r="G60" s="5">
        <v>0</v>
      </c>
      <c r="H60" s="5">
        <v>0</v>
      </c>
      <c r="I60" s="24">
        <f t="shared" si="2"/>
        <v>0</v>
      </c>
      <c r="J60" s="25"/>
    </row>
    <row r="61" spans="1:10" x14ac:dyDescent="0.25">
      <c r="A61" s="22" t="s">
        <v>26</v>
      </c>
      <c r="B61" s="23"/>
      <c r="C61" s="23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24">
        <f t="shared" si="2"/>
        <v>0</v>
      </c>
      <c r="J61" s="25"/>
    </row>
    <row r="62" spans="1:10" x14ac:dyDescent="0.25">
      <c r="A62" s="22" t="s">
        <v>27</v>
      </c>
      <c r="B62" s="23"/>
      <c r="C62" s="23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4">
        <f t="shared" si="2"/>
        <v>0</v>
      </c>
      <c r="J62" s="25"/>
    </row>
    <row r="63" spans="1:10" x14ac:dyDescent="0.25">
      <c r="A63" s="22" t="s">
        <v>28</v>
      </c>
      <c r="B63" s="23"/>
      <c r="C63" s="23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4">
        <f t="shared" si="2"/>
        <v>0</v>
      </c>
      <c r="J63" s="25"/>
    </row>
    <row r="64" spans="1:10" x14ac:dyDescent="0.25">
      <c r="A64" s="22" t="s">
        <v>29</v>
      </c>
      <c r="B64" s="23"/>
      <c r="C64" s="23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4">
        <f t="shared" si="2"/>
        <v>0</v>
      </c>
      <c r="J64" s="25"/>
    </row>
    <row r="65" spans="1:10" x14ac:dyDescent="0.25">
      <c r="A65" s="22" t="s">
        <v>30</v>
      </c>
      <c r="B65" s="23"/>
      <c r="C65" s="23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4">
        <f t="shared" si="2"/>
        <v>0</v>
      </c>
      <c r="J65" s="25"/>
    </row>
    <row r="66" spans="1:10" x14ac:dyDescent="0.25">
      <c r="A66" s="22" t="s">
        <v>31</v>
      </c>
      <c r="B66" s="23"/>
      <c r="C66" s="23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4">
        <f t="shared" si="2"/>
        <v>0</v>
      </c>
      <c r="J66" s="25"/>
    </row>
    <row r="67" spans="1:10" x14ac:dyDescent="0.25">
      <c r="A67" s="22" t="s">
        <v>32</v>
      </c>
      <c r="B67" s="23"/>
      <c r="C67" s="23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4">
        <f t="shared" si="2"/>
        <v>0</v>
      </c>
      <c r="J67" s="25"/>
    </row>
    <row r="68" spans="1:10" x14ac:dyDescent="0.25">
      <c r="A68" s="22" t="s">
        <v>33</v>
      </c>
      <c r="B68" s="23"/>
      <c r="C68" s="23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4">
        <v>0</v>
      </c>
      <c r="J68" s="25"/>
    </row>
    <row r="69" spans="1:10" x14ac:dyDescent="0.25">
      <c r="A69" s="22" t="s">
        <v>34</v>
      </c>
      <c r="B69" s="23"/>
      <c r="C69" s="23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4">
        <v>0</v>
      </c>
      <c r="J69" s="25"/>
    </row>
    <row r="70" spans="1:10" x14ac:dyDescent="0.25">
      <c r="A70" s="36" t="s">
        <v>35</v>
      </c>
      <c r="B70" s="37"/>
      <c r="C70" s="37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38">
        <v>0</v>
      </c>
      <c r="J70" s="39"/>
    </row>
    <row r="71" spans="1:10" x14ac:dyDescent="0.25">
      <c r="A71" s="22" t="s">
        <v>36</v>
      </c>
      <c r="B71" s="23"/>
      <c r="C71" s="23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24">
        <v>0</v>
      </c>
      <c r="J71" s="25"/>
    </row>
    <row r="72" spans="1:10" x14ac:dyDescent="0.25">
      <c r="A72" s="22" t="s">
        <v>37</v>
      </c>
      <c r="B72" s="23"/>
      <c r="C72" s="23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4">
        <v>0</v>
      </c>
      <c r="J72" s="25"/>
    </row>
    <row r="73" spans="1:10" x14ac:dyDescent="0.25">
      <c r="A73" s="22" t="s">
        <v>38</v>
      </c>
      <c r="B73" s="23"/>
      <c r="C73" s="23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4">
        <v>0</v>
      </c>
      <c r="J73" s="25"/>
    </row>
    <row r="74" spans="1:10" x14ac:dyDescent="0.25">
      <c r="A74" s="22" t="s">
        <v>39</v>
      </c>
      <c r="B74" s="23"/>
      <c r="C74" s="23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4">
        <v>0</v>
      </c>
      <c r="J74" s="25"/>
    </row>
    <row r="75" spans="1:10" x14ac:dyDescent="0.25">
      <c r="A75" s="26" t="s">
        <v>41</v>
      </c>
      <c r="B75" s="27"/>
      <c r="C75" s="28"/>
      <c r="D75" s="16">
        <f>SUM(D43+D52+D60+D70)</f>
        <v>1916112</v>
      </c>
      <c r="E75" s="16">
        <f>E43+E52</f>
        <v>2780477.9999999995</v>
      </c>
      <c r="F75" s="16">
        <f>F52+F43</f>
        <v>4696590</v>
      </c>
      <c r="G75" s="16">
        <f>G52+G43</f>
        <v>4694973.42</v>
      </c>
      <c r="H75" s="16">
        <f>H52+H43</f>
        <v>4694973.42</v>
      </c>
      <c r="I75" s="32">
        <f>I52+I43</f>
        <v>1616.5800000000017</v>
      </c>
      <c r="J75" s="33"/>
    </row>
    <row r="76" spans="1:10" s="1" customFormat="1" ht="15.75" thickBot="1" x14ac:dyDescent="0.3">
      <c r="A76" s="29" t="s">
        <v>43</v>
      </c>
      <c r="B76" s="30"/>
      <c r="C76" s="31"/>
      <c r="D76" s="15">
        <f>D41+D75</f>
        <v>24464177.200000003</v>
      </c>
      <c r="E76" s="15">
        <f>E41+E75</f>
        <v>3884898.1000000015</v>
      </c>
      <c r="F76" s="15">
        <f>F75+F41</f>
        <v>28349075.300000001</v>
      </c>
      <c r="G76" s="15">
        <f t="shared" ref="G76" si="3">SUM(G41+G75)</f>
        <v>28289539.769999988</v>
      </c>
      <c r="H76" s="15">
        <f>SUM(H41+H75)</f>
        <v>28118063.54999999</v>
      </c>
      <c r="I76" s="34">
        <f>I41+I75</f>
        <v>59535.530000008221</v>
      </c>
      <c r="J76" s="35"/>
    </row>
    <row r="77" spans="1:10" x14ac:dyDescent="0.25">
      <c r="H77" s="18"/>
    </row>
  </sheetData>
  <mergeCells count="149">
    <mergeCell ref="A1:J1"/>
    <mergeCell ref="A2:J2"/>
    <mergeCell ref="A3:J3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2023-10-06T17:03:49Z</cp:lastPrinted>
  <dcterms:created xsi:type="dcterms:W3CDTF">2018-04-16T18:57:03Z</dcterms:created>
  <dcterms:modified xsi:type="dcterms:W3CDTF">2024-01-10T18:39:32Z</dcterms:modified>
</cp:coreProperties>
</file>