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DGAR\Desktop\LDF CUARTO TRIMESTRE\"/>
    </mc:Choice>
  </mc:AlternateContent>
  <xr:revisionPtr revIDLastSave="0" documentId="13_ncr:1_{7D2968BF-94D4-474D-A908-DBE281CD7DF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definedNames>
    <definedName name="_xlnm.Print_Area" localSheetId="0">Hoja1!$A$1:$K$35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H9" i="1" l="1"/>
  <c r="I9" i="1" s="1"/>
  <c r="K9" i="1" s="1"/>
  <c r="H8" i="1"/>
  <c r="I8" i="1" s="1"/>
  <c r="K8" i="1" s="1"/>
  <c r="H7" i="1"/>
  <c r="I7" i="1" s="1"/>
  <c r="K7" i="1" s="1"/>
  <c r="H10" i="1"/>
  <c r="I10" i="1" s="1"/>
  <c r="K10" i="1" s="1"/>
  <c r="H11" i="1"/>
  <c r="I11" i="1" s="1"/>
  <c r="K11" i="1" s="1"/>
  <c r="F6" i="1" l="1"/>
  <c r="I12" i="1" l="1"/>
  <c r="K12" i="1" s="1"/>
  <c r="I13" i="1"/>
  <c r="K13" i="1" s="1"/>
  <c r="I14" i="1"/>
  <c r="K14" i="1" s="1"/>
  <c r="I15" i="1"/>
  <c r="K15" i="1" s="1"/>
  <c r="H16" i="1"/>
  <c r="K16" i="1"/>
  <c r="I16" i="1"/>
  <c r="F16" i="1"/>
  <c r="F26" i="1" s="1"/>
  <c r="K6" i="1" l="1"/>
  <c r="I6" i="1"/>
  <c r="I26" i="1" s="1"/>
  <c r="K26" i="1" l="1"/>
  <c r="H6" i="1"/>
  <c r="H26" i="1" s="1"/>
</calcChain>
</file>

<file path=xl/sharedStrings.xml><?xml version="1.0" encoding="utf-8"?>
<sst xmlns="http://schemas.openxmlformats.org/spreadsheetml/2006/main" count="26" uniqueCount="17">
  <si>
    <t>SISTEMA PARA EL DESARROLLO INTEGRAL DE LA FAMILIA DEL MUNICIPIO DE PACHUCA DE SOTO</t>
  </si>
  <si>
    <t>(PESOS)</t>
  </si>
  <si>
    <t>(CIFRAS NOMINALES)</t>
  </si>
  <si>
    <t>CONCEPTO</t>
  </si>
  <si>
    <t>PROYECCIONES DE EGRESOS - LDF</t>
  </si>
  <si>
    <t>1. Gastos No Etiquetado( 1=A+B+C+D+E+F+G+H+I)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</si>
  <si>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</si>
  <si>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</si>
  <si>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</si>
  <si>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</si>
  <si>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 xml:space="preserve">E. BIENES MUEBLES, INMUEBLES E INTAGIBLES </t>
  </si>
  <si>
    <t>F. INVERSIÓN PÚBLICA</t>
  </si>
  <si>
    <t>G. INVERSIONES FINANCIERAS Y OTRAS PROVISIONES</t>
  </si>
  <si>
    <t>H. PARTICIPACIONES Y APORTACIONES</t>
  </si>
  <si>
    <t>I. DEUDA PÚBLICA</t>
  </si>
  <si>
    <t>2. Gastos  Etiquetado( 2=A+B+C+D+E+F+G+H+I)</t>
  </si>
  <si>
    <t>3. Total de Egresos Proyectados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</si>
</sst>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top"/>
    </xf>
    <xf numFmtId="44" fontId="4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2" borderId="11" xfId="0" applyFont="1" applyFill="1" applyBorder="1" applyAlignment="1">
      <alignment horizontal="center" vertical="center" wrapText="1" readingOrder="1"/>
    </xf>
    <xf numFmtId="44" fontId="1" fillId="0" borderId="9" xfId="0" applyNumberFormat="1" applyFont="1" applyBorder="1" applyAlignment="1">
      <alignment vertical="top"/>
    </xf>
    <xf numFmtId="44" fontId="6" fillId="0" borderId="9" xfId="0" applyNumberFormat="1" applyFont="1" applyBorder="1" applyAlignment="1">
      <alignment horizontal="right" vertical="top"/>
    </xf>
    <xf numFmtId="44" fontId="0" fillId="0" borderId="0" xfId="0" applyNumberFormat="1"/>
    <xf numFmtId="4" fontId="0" fillId="0" borderId="0" xfId="0" applyNumberFormat="1"/>
    <xf numFmtId="0" fontId="3" fillId="2" borderId="11" xfId="0" applyFont="1" applyFill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44" fontId="4" fillId="0" borderId="4" xfId="0" applyNumberFormat="1" applyFont="1" applyBorder="1" applyAlignment="1">
      <alignment horizontal="right" vertical="top"/>
    </xf>
    <xf numFmtId="44" fontId="4" fillId="0" borderId="5" xfId="0" applyNumberFormat="1" applyFont="1" applyBorder="1" applyAlignment="1">
      <alignment horizontal="right" vertical="top"/>
    </xf>
    <xf numFmtId="44" fontId="4" fillId="0" borderId="4" xfId="0" applyNumberFormat="1" applyFont="1" applyBorder="1" applyAlignment="1">
      <alignment horizontal="center" vertical="top"/>
    </xf>
    <xf numFmtId="44" fontId="4" fillId="0" borderId="5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 readingOrder="1"/>
    </xf>
    <xf numFmtId="0" fontId="2" fillId="0" borderId="7" xfId="0" applyFont="1" applyBorder="1" applyAlignment="1">
      <alignment horizontal="left" vertical="top" wrapText="1" readingOrder="1"/>
    </xf>
    <xf numFmtId="0" fontId="2" fillId="0" borderId="8" xfId="0" applyFont="1" applyBorder="1" applyAlignment="1">
      <alignment horizontal="left" vertical="top" wrapText="1" readingOrder="1"/>
    </xf>
    <xf numFmtId="44" fontId="3" fillId="0" borderId="6" xfId="0" applyNumberFormat="1" applyFont="1" applyBorder="1" applyAlignment="1">
      <alignment horizontal="right" vertical="top"/>
    </xf>
    <xf numFmtId="44" fontId="3" fillId="0" borderId="8" xfId="0" applyNumberFormat="1" applyFont="1" applyBorder="1" applyAlignment="1">
      <alignment horizontal="right" vertical="top"/>
    </xf>
    <xf numFmtId="44" fontId="1" fillId="0" borderId="1" xfId="0" applyNumberFormat="1" applyFont="1" applyBorder="1" applyAlignment="1">
      <alignment horizontal="center" vertical="top"/>
    </xf>
    <xf numFmtId="44" fontId="1" fillId="0" borderId="3" xfId="0" applyNumberFormat="1" applyFont="1" applyBorder="1" applyAlignment="1">
      <alignment horizontal="center" vertical="top"/>
    </xf>
    <xf numFmtId="44" fontId="1" fillId="0" borderId="4" xfId="0" applyNumberFormat="1" applyFont="1" applyBorder="1" applyAlignment="1">
      <alignment horizontal="center" vertical="top"/>
    </xf>
    <xf numFmtId="44" fontId="1" fillId="0" borderId="5" xfId="0" applyNumberFormat="1" applyFont="1" applyBorder="1" applyAlignment="1">
      <alignment horizontal="center" vertical="top"/>
    </xf>
    <xf numFmtId="44" fontId="6" fillId="0" borderId="4" xfId="0" applyNumberFormat="1" applyFont="1" applyBorder="1" applyAlignment="1">
      <alignment horizontal="center" vertical="top"/>
    </xf>
    <xf numFmtId="44" fontId="6" fillId="0" borderId="5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669925</xdr:colOff>
      <xdr:row>27</xdr:row>
      <xdr:rowOff>165100</xdr:rowOff>
    </xdr:from>
    <xdr:to>
      <xdr:col>4</xdr:col>
      <xdr:colOff>428625</xdr:colOff>
      <xdr:row>33</xdr:row>
      <xdr:rowOff>184150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669925" y="5337175"/>
          <a:ext cx="2806700" cy="1162050"/>
          <a:chOff x="669925" y="5356225"/>
          <a:chExt cx="2806700" cy="1162050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669925" y="5356225"/>
            <a:ext cx="2806700" cy="1162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DIRECTORA EJECUTIVA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L.A.E MARÍA ELENA ARLENE RAMÍREZ SALAZAR</a:t>
            </a: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762000" y="60960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650875</xdr:colOff>
      <xdr:row>27</xdr:row>
      <xdr:rowOff>127001</xdr:rowOff>
    </xdr:from>
    <xdr:to>
      <xdr:col>10</xdr:col>
      <xdr:colOff>1127125</xdr:colOff>
      <xdr:row>33</xdr:row>
      <xdr:rowOff>127000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7613650" y="5299076"/>
          <a:ext cx="2867025" cy="1142999"/>
          <a:chOff x="7620000" y="5318126"/>
          <a:chExt cx="2873375" cy="933450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7620000" y="5318126"/>
            <a:ext cx="2873375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COMISARIA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 L.A. ANA ANGÉLICA RÍOS VÁZQUEZ</a:t>
            </a: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7851775" y="59182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708025</xdr:colOff>
      <xdr:row>27</xdr:row>
      <xdr:rowOff>104775</xdr:rowOff>
    </xdr:from>
    <xdr:to>
      <xdr:col>8</xdr:col>
      <xdr:colOff>9525</xdr:colOff>
      <xdr:row>34</xdr:row>
      <xdr:rowOff>47625</xdr:rowOff>
    </xdr:to>
    <xdr:grpSp>
      <xdr:nvGrpSpPr>
        <xdr:cNvPr id="16" name="Grup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4518025" y="5276850"/>
          <a:ext cx="2454275" cy="1276350"/>
          <a:chOff x="4441825" y="5419725"/>
          <a:chExt cx="2454275" cy="98107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4441825" y="5419725"/>
            <a:ext cx="2409826" cy="981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COORDINADORA ADMINISTRATIVA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L.A. LEIDY JOANA GÓMEZ NAJERA</a:t>
            </a:r>
          </a:p>
        </xdr:txBody>
      </xdr:sp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4483100" y="6033282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400050</xdr:colOff>
      <xdr:row>0</xdr:row>
      <xdr:rowOff>22777</xdr:rowOff>
    </xdr:from>
    <xdr:to>
      <xdr:col>1</xdr:col>
      <xdr:colOff>760343</xdr:colOff>
      <xdr:row>3</xdr:row>
      <xdr:rowOff>115128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400050" y="22777"/>
          <a:ext cx="1122293" cy="66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186773</xdr:colOff>
      <xdr:row>0</xdr:row>
      <xdr:rowOff>76200</xdr:rowOff>
    </xdr:from>
    <xdr:to>
      <xdr:col>10</xdr:col>
      <xdr:colOff>1072598</xdr:colOff>
      <xdr:row>3</xdr:row>
      <xdr:rowOff>133350</xdr:rowOff>
    </xdr:to>
    <xdr:pic>
      <xdr:nvPicPr>
        <xdr:cNvPr id="18" name="Imagen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9540323" y="76200"/>
          <a:ext cx="8858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view="pageBreakPreview" topLeftCell="A13" zoomScaleNormal="100" zoomScaleSheetLayoutView="100" workbookViewId="0">
      <selection activeCell="A4" sqref="A4:K4"/>
    </sheetView>
  </sheetViews>
  <sheetFormatPr baseColWidth="10" defaultRowHeight="15" x14ac:dyDescent="0.25"/>
  <cols>
    <col min="8" max="9" width="24.42578125" customWidth="1"/>
    <col min="11" max="11" width="25" customWidth="1"/>
    <col min="12" max="12" width="15.7109375" customWidth="1"/>
    <col min="13" max="13" width="15.140625" bestFit="1" customWidth="1"/>
    <col min="14" max="14" width="16" customWidth="1"/>
    <col min="15" max="15" width="17.42578125" customWidth="1"/>
    <col min="16" max="16" width="12.5703125" bestFit="1" customWidth="1"/>
    <col min="17" max="17" width="16.140625" customWidth="1"/>
  </cols>
  <sheetData>
    <row r="1" spans="1:13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3" x14ac:dyDescent="0.25">
      <c r="A2" s="26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3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3" ht="15.75" thickBot="1" x14ac:dyDescent="0.3">
      <c r="A4" s="29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3" ht="15.75" thickBot="1" x14ac:dyDescent="0.3">
      <c r="A5" s="11" t="s">
        <v>3</v>
      </c>
      <c r="B5" s="11"/>
      <c r="C5" s="11"/>
      <c r="D5" s="11"/>
      <c r="E5" s="11"/>
      <c r="F5" s="11">
        <v>2021</v>
      </c>
      <c r="G5" s="11"/>
      <c r="H5" s="6">
        <v>2022</v>
      </c>
      <c r="I5" s="11">
        <v>2023</v>
      </c>
      <c r="J5" s="11"/>
      <c r="K5" s="6">
        <v>2024</v>
      </c>
    </row>
    <row r="6" spans="1:13" x14ac:dyDescent="0.25">
      <c r="A6" s="12" t="s">
        <v>5</v>
      </c>
      <c r="B6" s="13"/>
      <c r="C6" s="13"/>
      <c r="D6" s="13"/>
      <c r="E6" s="14"/>
      <c r="F6" s="39">
        <f>SUM(F7:G11)</f>
        <v>24265099.419999998</v>
      </c>
      <c r="G6" s="40"/>
      <c r="H6" s="7">
        <f>SUM(H7:H15)</f>
        <v>23945595.442600001</v>
      </c>
      <c r="I6" s="39">
        <f>SUM(I7:J15)</f>
        <v>23616506.345878001</v>
      </c>
      <c r="J6" s="40"/>
      <c r="K6" s="7">
        <f>SUM(K7:K15)</f>
        <v>23277544.576254342</v>
      </c>
    </row>
    <row r="7" spans="1:13" x14ac:dyDescent="0.25">
      <c r="A7" s="15" t="s">
        <v>6</v>
      </c>
      <c r="B7" s="16"/>
      <c r="C7" s="16"/>
      <c r="D7" s="16"/>
      <c r="E7" s="17"/>
      <c r="F7" s="18">
        <v>14539338.810000001</v>
      </c>
      <c r="G7" s="19"/>
      <c r="H7" s="2">
        <f>F7*1.03-209491.39-41898.28-33518.62</f>
        <v>14690610.684300002</v>
      </c>
      <c r="I7" s="18">
        <f>H7*1.03-261864.24</f>
        <v>14869464.764829002</v>
      </c>
      <c r="J7" s="19"/>
      <c r="K7" s="2">
        <f>I7*1.03-261864.24</f>
        <v>15053684.467773873</v>
      </c>
      <c r="L7" s="9"/>
      <c r="M7" s="9"/>
    </row>
    <row r="8" spans="1:13" x14ac:dyDescent="0.25">
      <c r="A8" s="15" t="s">
        <v>7</v>
      </c>
      <c r="B8" s="16"/>
      <c r="C8" s="16"/>
      <c r="D8" s="16"/>
      <c r="E8" s="17"/>
      <c r="F8" s="18">
        <v>3281582.39</v>
      </c>
      <c r="G8" s="19"/>
      <c r="H8" s="2">
        <f>F8*1.03-209491.39-26814.9</f>
        <v>3143723.5717000002</v>
      </c>
      <c r="I8" s="18">
        <f>H8*1.03-261864.24</f>
        <v>2976171.0388510004</v>
      </c>
      <c r="J8" s="19"/>
      <c r="K8" s="2">
        <f t="shared" ref="K8:K10" si="0">I8*1.03-261864.24</f>
        <v>2803591.9300165307</v>
      </c>
      <c r="L8" s="9"/>
      <c r="M8" s="9"/>
    </row>
    <row r="9" spans="1:13" x14ac:dyDescent="0.25">
      <c r="A9" s="15" t="s">
        <v>8</v>
      </c>
      <c r="B9" s="16"/>
      <c r="C9" s="16"/>
      <c r="D9" s="16"/>
      <c r="E9" s="17"/>
      <c r="F9" s="18">
        <v>4262025.75</v>
      </c>
      <c r="G9" s="19"/>
      <c r="H9" s="2">
        <f>F9*1.03-209491.39-21451.92-85807.68</f>
        <v>4073135.5324999997</v>
      </c>
      <c r="I9" s="18">
        <f>H9*1.03-261864.24</f>
        <v>3933465.3584749997</v>
      </c>
      <c r="J9" s="19"/>
      <c r="K9" s="2">
        <f t="shared" si="0"/>
        <v>3789605.0792292496</v>
      </c>
      <c r="L9" s="9"/>
      <c r="M9" s="9"/>
    </row>
    <row r="10" spans="1:13" x14ac:dyDescent="0.25">
      <c r="A10" s="15" t="s">
        <v>9</v>
      </c>
      <c r="B10" s="16"/>
      <c r="C10" s="16"/>
      <c r="D10" s="16"/>
      <c r="E10" s="17"/>
      <c r="F10" s="18">
        <f>3947078.86-1916112</f>
        <v>2030966.8599999999</v>
      </c>
      <c r="G10" s="19"/>
      <c r="H10" s="2">
        <f>F10*1.03-209491.39</f>
        <v>1882404.4758000001</v>
      </c>
      <c r="I10" s="18">
        <f>H10*1.03-261864.24</f>
        <v>1677012.3700740002</v>
      </c>
      <c r="J10" s="19"/>
      <c r="K10" s="2">
        <f t="shared" si="0"/>
        <v>1465458.5011762204</v>
      </c>
      <c r="L10" s="9"/>
      <c r="M10" s="9"/>
    </row>
    <row r="11" spans="1:13" x14ac:dyDescent="0.25">
      <c r="A11" s="15" t="s">
        <v>10</v>
      </c>
      <c r="B11" s="16"/>
      <c r="C11" s="16"/>
      <c r="D11" s="16"/>
      <c r="E11" s="17"/>
      <c r="F11" s="18">
        <v>151185.60999999999</v>
      </c>
      <c r="G11" s="19"/>
      <c r="H11" s="2">
        <f t="shared" ref="H11" si="1">F11*1.03</f>
        <v>155721.1783</v>
      </c>
      <c r="I11" s="18">
        <f t="shared" ref="I11" si="2">H11*1.03</f>
        <v>160392.81364900002</v>
      </c>
      <c r="J11" s="19"/>
      <c r="K11" s="2">
        <f t="shared" ref="K11" si="3">I11*1.03</f>
        <v>165204.59805847003</v>
      </c>
      <c r="L11" s="9"/>
      <c r="M11" s="9"/>
    </row>
    <row r="12" spans="1:13" x14ac:dyDescent="0.25">
      <c r="A12" s="15" t="s">
        <v>11</v>
      </c>
      <c r="B12" s="16"/>
      <c r="C12" s="16"/>
      <c r="D12" s="16"/>
      <c r="E12" s="17"/>
      <c r="F12" s="18">
        <v>0</v>
      </c>
      <c r="G12" s="19"/>
      <c r="H12" s="2">
        <v>0</v>
      </c>
      <c r="I12" s="18">
        <f t="shared" ref="I12:I15" si="4">H12*0.007+H12</f>
        <v>0</v>
      </c>
      <c r="J12" s="19"/>
      <c r="K12" s="2">
        <f t="shared" ref="K12:K15" si="5">I12*0.025+I12</f>
        <v>0</v>
      </c>
    </row>
    <row r="13" spans="1:13" x14ac:dyDescent="0.25">
      <c r="A13" s="15" t="s">
        <v>12</v>
      </c>
      <c r="B13" s="16"/>
      <c r="C13" s="16"/>
      <c r="D13" s="16"/>
      <c r="E13" s="17"/>
      <c r="F13" s="18">
        <v>0</v>
      </c>
      <c r="G13" s="19"/>
      <c r="H13" s="2">
        <v>0</v>
      </c>
      <c r="I13" s="18">
        <f t="shared" si="4"/>
        <v>0</v>
      </c>
      <c r="J13" s="19"/>
      <c r="K13" s="2">
        <f t="shared" si="5"/>
        <v>0</v>
      </c>
      <c r="M13" s="10"/>
    </row>
    <row r="14" spans="1:13" x14ac:dyDescent="0.25">
      <c r="A14" s="15" t="s">
        <v>13</v>
      </c>
      <c r="B14" s="16"/>
      <c r="C14" s="16"/>
      <c r="D14" s="16"/>
      <c r="E14" s="17"/>
      <c r="F14" s="18">
        <v>0</v>
      </c>
      <c r="G14" s="19"/>
      <c r="H14" s="2">
        <v>0</v>
      </c>
      <c r="I14" s="18">
        <f t="shared" si="4"/>
        <v>0</v>
      </c>
      <c r="J14" s="19"/>
      <c r="K14" s="2">
        <f t="shared" si="5"/>
        <v>0</v>
      </c>
    </row>
    <row r="15" spans="1:13" x14ac:dyDescent="0.25">
      <c r="A15" s="15" t="s">
        <v>14</v>
      </c>
      <c r="B15" s="32"/>
      <c r="C15" s="32"/>
      <c r="D15" s="32"/>
      <c r="E15" s="33"/>
      <c r="F15" s="20">
        <v>0</v>
      </c>
      <c r="G15" s="21"/>
      <c r="H15" s="2">
        <v>0</v>
      </c>
      <c r="I15" s="18">
        <f t="shared" si="4"/>
        <v>0</v>
      </c>
      <c r="J15" s="19"/>
      <c r="K15" s="2">
        <f t="shared" si="5"/>
        <v>0</v>
      </c>
    </row>
    <row r="16" spans="1:13" x14ac:dyDescent="0.25">
      <c r="A16" s="12" t="s">
        <v>15</v>
      </c>
      <c r="B16" s="13"/>
      <c r="C16" s="13"/>
      <c r="D16" s="13"/>
      <c r="E16" s="14"/>
      <c r="F16" s="41">
        <f>SUM(F17:G25)</f>
        <v>1916112</v>
      </c>
      <c r="G16" s="42"/>
      <c r="H16" s="8">
        <f>SUM(H17:H25)</f>
        <v>1916112</v>
      </c>
      <c r="I16" s="43">
        <f>SUM(I17:J25)</f>
        <v>1916112</v>
      </c>
      <c r="J16" s="44">
        <v>0</v>
      </c>
      <c r="K16" s="8">
        <f>SUM(K17:K25)</f>
        <v>1916112</v>
      </c>
      <c r="M16" s="9"/>
    </row>
    <row r="17" spans="1:17" x14ac:dyDescent="0.25">
      <c r="A17" s="15" t="s">
        <v>6</v>
      </c>
      <c r="B17" s="16"/>
      <c r="C17" s="16"/>
      <c r="D17" s="16"/>
      <c r="E17" s="17"/>
      <c r="F17" s="18">
        <v>0</v>
      </c>
      <c r="G17" s="19"/>
      <c r="H17" s="2">
        <v>0</v>
      </c>
      <c r="I17" s="20">
        <v>0</v>
      </c>
      <c r="J17" s="21">
        <v>0</v>
      </c>
      <c r="K17" s="2">
        <v>0</v>
      </c>
      <c r="L17" s="10"/>
      <c r="M17" s="9"/>
    </row>
    <row r="18" spans="1:17" x14ac:dyDescent="0.25">
      <c r="A18" s="15" t="s">
        <v>7</v>
      </c>
      <c r="B18" s="16"/>
      <c r="C18" s="16"/>
      <c r="D18" s="16"/>
      <c r="E18" s="17"/>
      <c r="F18" s="18">
        <v>0</v>
      </c>
      <c r="G18" s="19"/>
      <c r="H18" s="2">
        <v>0</v>
      </c>
      <c r="I18" s="20">
        <v>0</v>
      </c>
      <c r="J18" s="21">
        <v>0</v>
      </c>
      <c r="K18" s="2">
        <v>0</v>
      </c>
    </row>
    <row r="19" spans="1:17" x14ac:dyDescent="0.25">
      <c r="A19" s="15" t="s">
        <v>8</v>
      </c>
      <c r="B19" s="16"/>
      <c r="C19" s="16"/>
      <c r="D19" s="16"/>
      <c r="E19" s="17"/>
      <c r="F19" s="18">
        <v>0</v>
      </c>
      <c r="G19" s="19"/>
      <c r="H19" s="2">
        <v>0</v>
      </c>
      <c r="I19" s="20">
        <v>0</v>
      </c>
      <c r="J19" s="21">
        <v>0</v>
      </c>
      <c r="K19" s="2">
        <v>0</v>
      </c>
    </row>
    <row r="20" spans="1:17" x14ac:dyDescent="0.25">
      <c r="A20" s="15" t="s">
        <v>9</v>
      </c>
      <c r="B20" s="16"/>
      <c r="C20" s="16"/>
      <c r="D20" s="16"/>
      <c r="E20" s="17"/>
      <c r="F20" s="18">
        <v>1916112</v>
      </c>
      <c r="G20" s="19"/>
      <c r="H20" s="2">
        <v>1916112</v>
      </c>
      <c r="I20" s="20">
        <v>1916112</v>
      </c>
      <c r="J20" s="21">
        <v>0</v>
      </c>
      <c r="K20" s="2">
        <v>1916112</v>
      </c>
    </row>
    <row r="21" spans="1:17" x14ac:dyDescent="0.25">
      <c r="A21" s="15" t="s">
        <v>10</v>
      </c>
      <c r="B21" s="16"/>
      <c r="C21" s="16"/>
      <c r="D21" s="16"/>
      <c r="E21" s="17"/>
      <c r="F21" s="18">
        <v>0</v>
      </c>
      <c r="G21" s="19"/>
      <c r="H21" s="2">
        <v>0</v>
      </c>
      <c r="I21" s="20">
        <v>0</v>
      </c>
      <c r="J21" s="21">
        <v>0</v>
      </c>
      <c r="K21" s="2">
        <v>0</v>
      </c>
    </row>
    <row r="22" spans="1:17" x14ac:dyDescent="0.25">
      <c r="A22" s="15" t="s">
        <v>11</v>
      </c>
      <c r="B22" s="16"/>
      <c r="C22" s="16"/>
      <c r="D22" s="16"/>
      <c r="E22" s="17"/>
      <c r="F22" s="18">
        <v>0</v>
      </c>
      <c r="G22" s="19"/>
      <c r="H22" s="2">
        <v>0</v>
      </c>
      <c r="I22" s="20">
        <v>0</v>
      </c>
      <c r="J22" s="21">
        <v>0</v>
      </c>
      <c r="K22" s="2">
        <v>0</v>
      </c>
    </row>
    <row r="23" spans="1:17" x14ac:dyDescent="0.25">
      <c r="A23" s="15" t="s">
        <v>12</v>
      </c>
      <c r="B23" s="16"/>
      <c r="C23" s="16"/>
      <c r="D23" s="16"/>
      <c r="E23" s="17"/>
      <c r="F23" s="18">
        <v>0</v>
      </c>
      <c r="G23" s="19"/>
      <c r="H23" s="2">
        <v>0</v>
      </c>
      <c r="I23" s="20">
        <v>0</v>
      </c>
      <c r="J23" s="21">
        <v>0</v>
      </c>
      <c r="K23" s="2">
        <v>0</v>
      </c>
      <c r="O23" s="10"/>
      <c r="P23" s="9"/>
    </row>
    <row r="24" spans="1:17" x14ac:dyDescent="0.25">
      <c r="A24" s="15" t="s">
        <v>13</v>
      </c>
      <c r="B24" s="16"/>
      <c r="C24" s="16"/>
      <c r="D24" s="16"/>
      <c r="E24" s="17"/>
      <c r="F24" s="18">
        <v>0</v>
      </c>
      <c r="G24" s="19"/>
      <c r="H24" s="2">
        <v>0</v>
      </c>
      <c r="I24" s="18">
        <v>0</v>
      </c>
      <c r="J24" s="19"/>
      <c r="K24" s="2">
        <v>0</v>
      </c>
    </row>
    <row r="25" spans="1:17" x14ac:dyDescent="0.25">
      <c r="A25" s="15" t="s">
        <v>14</v>
      </c>
      <c r="B25" s="32"/>
      <c r="C25" s="32"/>
      <c r="D25" s="32"/>
      <c r="E25" s="33"/>
      <c r="F25" s="20">
        <v>0</v>
      </c>
      <c r="G25" s="21"/>
      <c r="H25" s="2">
        <v>0</v>
      </c>
      <c r="I25" s="20">
        <v>0</v>
      </c>
      <c r="J25" s="21"/>
      <c r="K25" s="2">
        <v>0</v>
      </c>
    </row>
    <row r="26" spans="1:17" ht="15.75" thickBot="1" x14ac:dyDescent="0.3">
      <c r="A26" s="34" t="s">
        <v>16</v>
      </c>
      <c r="B26" s="35"/>
      <c r="C26" s="35"/>
      <c r="D26" s="35"/>
      <c r="E26" s="36"/>
      <c r="F26" s="37">
        <f>F6+F16</f>
        <v>26181211.419999998</v>
      </c>
      <c r="G26" s="38"/>
      <c r="H26" s="3">
        <f>SUM(H6+H16)</f>
        <v>25861707.442600001</v>
      </c>
      <c r="I26" s="37">
        <f>I6+I16</f>
        <v>25532618.345878001</v>
      </c>
      <c r="J26" s="38"/>
      <c r="K26" s="3">
        <f>K6+K16</f>
        <v>25193656.576254342</v>
      </c>
      <c r="L26" s="9"/>
      <c r="M26" s="9"/>
      <c r="N26" s="9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9"/>
      <c r="M27" s="9"/>
      <c r="N27" s="9"/>
      <c r="O27" s="9"/>
      <c r="P27" s="9"/>
      <c r="Q27" s="9"/>
    </row>
    <row r="28" spans="1:17" x14ac:dyDescent="0.25">
      <c r="A28" s="1"/>
      <c r="B28" s="4"/>
      <c r="C28" s="1"/>
      <c r="D28" s="5"/>
      <c r="E28" s="1"/>
      <c r="F28" s="1"/>
      <c r="G28" s="22"/>
      <c r="H28" s="22"/>
      <c r="I28" s="22"/>
      <c r="J28" s="1"/>
      <c r="K28" s="1"/>
      <c r="N28" s="9"/>
      <c r="O28" s="9"/>
      <c r="Q28" s="9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N29" s="9"/>
      <c r="O29" s="9"/>
    </row>
    <row r="30" spans="1:17" x14ac:dyDescent="0.25">
      <c r="A30" s="1"/>
      <c r="B30" s="4"/>
      <c r="C30" s="1"/>
      <c r="D30" s="4"/>
      <c r="E30" s="1"/>
      <c r="F30" s="1"/>
      <c r="G30" s="22"/>
      <c r="H30" s="22"/>
      <c r="I30" s="22"/>
      <c r="J30" s="1"/>
      <c r="K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N32" s="9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72">
    <mergeCell ref="I25:J25"/>
    <mergeCell ref="F6:G6"/>
    <mergeCell ref="F16:G16"/>
    <mergeCell ref="F15:G15"/>
    <mergeCell ref="A24:E24"/>
    <mergeCell ref="F24:G24"/>
    <mergeCell ref="I24:J24"/>
    <mergeCell ref="A25:E25"/>
    <mergeCell ref="I6:J6"/>
    <mergeCell ref="I15:J15"/>
    <mergeCell ref="I16:J16"/>
    <mergeCell ref="F25:G25"/>
    <mergeCell ref="A22:E22"/>
    <mergeCell ref="F22:G22"/>
    <mergeCell ref="I22:J22"/>
    <mergeCell ref="A23:E23"/>
    <mergeCell ref="F23:G23"/>
    <mergeCell ref="I23:J23"/>
    <mergeCell ref="A20:E20"/>
    <mergeCell ref="F20:G20"/>
    <mergeCell ref="I20:J20"/>
    <mergeCell ref="A21:E21"/>
    <mergeCell ref="F21:G21"/>
    <mergeCell ref="I21:J21"/>
    <mergeCell ref="G28:I28"/>
    <mergeCell ref="G30:I30"/>
    <mergeCell ref="A1:K1"/>
    <mergeCell ref="A2:K2"/>
    <mergeCell ref="A3:K3"/>
    <mergeCell ref="A4:K4"/>
    <mergeCell ref="A15:E15"/>
    <mergeCell ref="A16:E16"/>
    <mergeCell ref="A18:E18"/>
    <mergeCell ref="F18:G18"/>
    <mergeCell ref="A17:E17"/>
    <mergeCell ref="F17:G17"/>
    <mergeCell ref="I17:J17"/>
    <mergeCell ref="A26:E26"/>
    <mergeCell ref="F26:G26"/>
    <mergeCell ref="I26:J26"/>
    <mergeCell ref="A12:E12"/>
    <mergeCell ref="F12:G12"/>
    <mergeCell ref="I12:J12"/>
    <mergeCell ref="I18:J18"/>
    <mergeCell ref="A19:E19"/>
    <mergeCell ref="F19:G19"/>
    <mergeCell ref="I19:J19"/>
    <mergeCell ref="A13:E13"/>
    <mergeCell ref="F13:G13"/>
    <mergeCell ref="I13:J13"/>
    <mergeCell ref="A14:E14"/>
    <mergeCell ref="F14:G14"/>
    <mergeCell ref="I14:J14"/>
    <mergeCell ref="A10:E10"/>
    <mergeCell ref="F10:G10"/>
    <mergeCell ref="I10:J10"/>
    <mergeCell ref="A11:E11"/>
    <mergeCell ref="F11:G11"/>
    <mergeCell ref="I11:J11"/>
    <mergeCell ref="A8:E8"/>
    <mergeCell ref="F8:G8"/>
    <mergeCell ref="I8:J8"/>
    <mergeCell ref="A9:E9"/>
    <mergeCell ref="F9:G9"/>
    <mergeCell ref="I9:J9"/>
    <mergeCell ref="A5:E5"/>
    <mergeCell ref="F5:G5"/>
    <mergeCell ref="I5:J5"/>
    <mergeCell ref="A6:E6"/>
    <mergeCell ref="A7:E7"/>
    <mergeCell ref="F7:G7"/>
    <mergeCell ref="I7:J7"/>
  </mergeCells>
  <pageMargins left="0.28999999999999998" right="0.19685039370078741" top="0.64" bottom="0.74803149606299213" header="0.31496062992125984" footer="0.31496062992125984"/>
  <pageSetup scale="81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</cp:lastModifiedBy>
  <cp:lastPrinted>2022-01-12T18:37:09Z</cp:lastPrinted>
  <dcterms:created xsi:type="dcterms:W3CDTF">2019-05-09T14:52:10Z</dcterms:created>
  <dcterms:modified xsi:type="dcterms:W3CDTF">2022-01-12T18:37:12Z</dcterms:modified>
</cp:coreProperties>
</file>