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Hoja1!$A$1:$J$90</definedName>
    <definedName name="_xlnm.Print_Titles" localSheetId="0">Hoja1!$1:$8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1" l="1"/>
  <c r="H24" i="1"/>
  <c r="G24" i="1"/>
  <c r="F24" i="1"/>
  <c r="G76" i="1" l="1"/>
  <c r="H76" i="1"/>
  <c r="F76" i="1"/>
  <c r="E19" i="1" l="1"/>
  <c r="F58" i="1" l="1"/>
  <c r="I58" i="1" s="1"/>
  <c r="I23" i="1"/>
  <c r="I12" i="1"/>
  <c r="F46" i="1"/>
  <c r="I24" i="1" l="1"/>
  <c r="H53" i="1"/>
  <c r="G53" i="1"/>
  <c r="H44" i="1"/>
  <c r="G44" i="1"/>
  <c r="F44" i="1"/>
  <c r="E44" i="1"/>
  <c r="D44" i="1"/>
  <c r="E53" i="1"/>
  <c r="E37" i="1" l="1"/>
  <c r="I59" i="1" l="1"/>
  <c r="H37" i="1"/>
  <c r="G37" i="1"/>
  <c r="D37" i="1"/>
  <c r="D19" i="1" l="1"/>
  <c r="I26" i="1"/>
  <c r="I22" i="1"/>
  <c r="D10" i="1"/>
  <c r="D42" i="1" l="1"/>
  <c r="I39" i="1"/>
  <c r="I37" i="1" s="1"/>
  <c r="F37" i="1"/>
  <c r="H10" i="1"/>
  <c r="G10" i="1"/>
  <c r="F10" i="1"/>
  <c r="E10" i="1"/>
  <c r="E42" i="1" s="1"/>
  <c r="E77" i="1" s="1"/>
  <c r="H19" i="1" l="1"/>
  <c r="H42" i="1" s="1"/>
  <c r="G19" i="1"/>
  <c r="G42" i="1" s="1"/>
  <c r="I25" i="1"/>
  <c r="I10" i="1"/>
  <c r="F19" i="1" l="1"/>
  <c r="F42" i="1" s="1"/>
  <c r="I19" i="1" l="1"/>
  <c r="I42" i="1" s="1"/>
  <c r="G77" i="1"/>
  <c r="H77" i="1"/>
  <c r="D53" i="1"/>
  <c r="F53" i="1" s="1"/>
  <c r="F77" i="1" l="1"/>
  <c r="I53" i="1"/>
  <c r="I76" i="1" s="1"/>
  <c r="I77" i="1" s="1"/>
  <c r="D76" i="1"/>
  <c r="D77" i="1"/>
</calcChain>
</file>

<file path=xl/sharedStrings.xml><?xml version="1.0" encoding="utf-8"?>
<sst xmlns="http://schemas.openxmlformats.org/spreadsheetml/2006/main" count="81" uniqueCount="49">
  <si>
    <t>DIF MUNICIPAL PACHUCA DE SOTO</t>
  </si>
  <si>
    <t>ESTADO ANALITICO DEL EJERCICIO DEL PRESUPUESTO DE EGRESOS DETALLADO - LDF</t>
  </si>
  <si>
    <t>ESTADO ANALITICO DEL EJERCICIO DEL PRESUPUESTO DE EGRESOS DETALLADO - LDF (CLASIFICACION FUNCIONAL)</t>
  </si>
  <si>
    <t>Egresos</t>
  </si>
  <si>
    <t>Aprobado</t>
  </si>
  <si>
    <t>Ampliaciones / Reducciones</t>
  </si>
  <si>
    <t>Modificado</t>
  </si>
  <si>
    <t>Devengado</t>
  </si>
  <si>
    <t>Pagado</t>
  </si>
  <si>
    <t>Subejercicio</t>
  </si>
  <si>
    <t>GASTO NO ETQUETADO</t>
  </si>
  <si>
    <t>GOBIERNO</t>
  </si>
  <si>
    <t>LEGISLACION</t>
  </si>
  <si>
    <t>JUSTICIA</t>
  </si>
  <si>
    <t>COORDINACION DE LA POLITICA DE GOBIERNO</t>
  </si>
  <si>
    <t>RELACIONES EXTERIORES</t>
  </si>
  <si>
    <t>ASUNTOS FINANCIEROS Y HACENDARIOS</t>
  </si>
  <si>
    <t>SEGURIDAD NACIONAL</t>
  </si>
  <si>
    <t>ASUNTOS DE ORDEN PUBLICO Y DE SEGURIDAD INTERIOR</t>
  </si>
  <si>
    <t>OTROS SERVICIOS GENERALES</t>
  </si>
  <si>
    <t>DESARROLLO SOCIAL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</si>
  <si>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</si>
  <si>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</si>
  <si>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</si>
  <si>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</si>
  <si>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</si>
  <si>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</si>
  <si>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OTROS ASUNTOS SOCIALES</t>
  </si>
  <si>
    <t>DESARROLLO ECONOMICO</t>
  </si>
  <si>
    <t>ASUNTOS ECONOMICOS, COMERCIALES Y LABORALES EN GENERAL</t>
  </si>
  <si>
    <t>AGROPECUARIA, SILVICULTURA, PESCA Y CAZA</t>
  </si>
  <si>
    <t>COMBUSTIBLES Y ENERGIA</t>
  </si>
  <si>
    <t>MINERIA, MANUFACTURAS Y CONSTRUCCION</t>
  </si>
  <si>
    <t>TRANSPORTE</t>
  </si>
  <si>
    <t>COMUNICACIONES</t>
  </si>
  <si>
    <t>TURISMO</t>
  </si>
  <si>
    <t>CIENCIA, TECNOLOGIA E INNOVACION</t>
  </si>
  <si>
    <t>OTRAS INDUSTRIAS Y OTROS ASUNTOS ECONOMICOS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</si>
  <si>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</si>
  <si>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</si>
  <si>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</si>
  <si>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</si>
  <si>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</si>
  <si>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GASTO ETIQUETADO</t>
  </si>
  <si>
    <t xml:space="preserve">TOTAL DE GASTO ETIQUETADO </t>
  </si>
  <si>
    <t>TOTAL DE GASTO NO ETIQUETADO</t>
  </si>
  <si>
    <t>TOTAL GASTO</t>
  </si>
  <si>
    <t>CONCEPTO</t>
  </si>
  <si>
    <t>DEL 01 DE ENERO AL 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</si>
</sst>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0" fillId="4" borderId="0" xfId="0" applyFill="1"/>
    <xf numFmtId="0" fontId="0" fillId="3" borderId="30" xfId="0" applyFill="1" applyBorder="1" applyAlignment="1">
      <alignment vertical="top"/>
    </xf>
    <xf numFmtId="0" fontId="0" fillId="3" borderId="31" xfId="0" applyFill="1" applyBorder="1" applyAlignment="1">
      <alignment horizontal="center" vertical="top"/>
    </xf>
    <xf numFmtId="44" fontId="3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9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9" xfId="0" applyNumberFormat="1" applyFont="1" applyFill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44" fontId="0" fillId="3" borderId="9" xfId="0" applyNumberFormat="1" applyFill="1" applyBorder="1" applyAlignment="1">
      <alignment vertical="top"/>
    </xf>
    <xf numFmtId="44" fontId="0" fillId="3" borderId="10" xfId="0" applyNumberFormat="1" applyFill="1" applyBorder="1" applyAlignment="1">
      <alignment horizontal="center" vertical="top"/>
    </xf>
    <xf numFmtId="44" fontId="4" fillId="0" borderId="24" xfId="0" applyNumberFormat="1" applyFont="1" applyBorder="1" applyAlignment="1">
      <alignment horizontal="right" vertical="top"/>
    </xf>
    <xf numFmtId="44" fontId="4" fillId="0" borderId="23" xfId="0" applyNumberFormat="1" applyFont="1" applyBorder="1" applyAlignment="1">
      <alignment horizontal="right" vertical="top"/>
    </xf>
    <xf numFmtId="44" fontId="3" fillId="0" borderId="30" xfId="0" applyNumberFormat="1" applyFont="1" applyBorder="1" applyAlignment="1">
      <alignment horizontal="right" vertical="top"/>
    </xf>
    <xf numFmtId="44" fontId="3" fillId="0" borderId="31" xfId="0" applyNumberFormat="1" applyFont="1" applyBorder="1" applyAlignment="1">
      <alignment horizontal="right" vertical="top"/>
    </xf>
    <xf numFmtId="44" fontId="1" fillId="0" borderId="19" xfId="0" applyNumberFormat="1" applyFont="1" applyBorder="1" applyAlignment="1">
      <alignment horizontal="right"/>
    </xf>
    <xf numFmtId="44" fontId="1" fillId="0" borderId="21" xfId="0" applyNumberFormat="1" applyFont="1" applyBorder="1" applyAlignment="1">
      <alignment horizontal="right"/>
    </xf>
    <xf numFmtId="44" fontId="4" fillId="0" borderId="0" xfId="0" applyNumberFormat="1" applyFont="1" applyFill="1" applyBorder="1" applyAlignment="1">
      <alignment horizontal="right" vertical="top"/>
    </xf>
    <xf numFmtId="44" fontId="0" fillId="0" borderId="0" xfId="0" applyNumberFormat="1"/>
    <xf numFmtId="44" fontId="4" fillId="0" borderId="10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0" fillId="0" borderId="0" xfId="0" applyFill="1"/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2" fillId="0" borderId="0" xfId="0" applyFont="1" applyBorder="1" applyAlignment="1">
      <alignment horizontal="center" vertical="top"/>
    </xf>
    <xf numFmtId="44" fontId="1" fillId="0" borderId="21" xfId="0" applyNumberFormat="1" applyFont="1" applyBorder="1" applyAlignment="1">
      <alignment horizontal="right"/>
    </xf>
    <xf numFmtId="0" fontId="0" fillId="0" borderId="0" xfId="0" applyBorder="1"/>
    <xf numFmtId="0" fontId="2" fillId="0" borderId="26" xfId="0" applyFont="1" applyBorder="1" applyAlignment="1">
      <alignment horizontal="center" vertical="top"/>
    </xf>
    <xf numFmtId="0" fontId="2" fillId="0" borderId="27" xfId="0" applyFont="1" applyBorder="1" applyAlignment="1">
      <alignment horizontal="center" vertical="top"/>
    </xf>
    <xf numFmtId="0" fontId="2" fillId="0" borderId="28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13" xfId="0" applyFont="1" applyFill="1" applyBorder="1" applyAlignment="1">
      <alignment horizontal="center" vertical="center" wrapText="1" readingOrder="1"/>
    </xf>
    <xf numFmtId="0" fontId="5" fillId="2" borderId="4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horizontal="center" vertical="center" wrapText="1" readingOrder="1"/>
    </xf>
    <xf numFmtId="0" fontId="5" fillId="2" borderId="23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0" fontId="5" fillId="2" borderId="2" xfId="0" applyFont="1" applyFill="1" applyBorder="1" applyAlignment="1">
      <alignment horizontal="center" vertical="top" wrapText="1" readingOrder="1"/>
    </xf>
    <xf numFmtId="0" fontId="5" fillId="2" borderId="3" xfId="0" applyFont="1" applyFill="1" applyBorder="1" applyAlignment="1">
      <alignment horizontal="center" vertical="top" wrapText="1" readingOrder="1"/>
    </xf>
    <xf numFmtId="0" fontId="5" fillId="2" borderId="5" xfId="0" applyFont="1" applyFill="1" applyBorder="1" applyAlignment="1">
      <alignment horizontal="center" vertical="top" wrapText="1" readingOrder="1"/>
    </xf>
    <xf numFmtId="0" fontId="5" fillId="2" borderId="24" xfId="0" applyFont="1" applyFill="1" applyBorder="1" applyAlignment="1">
      <alignment horizontal="center" vertical="top" wrapText="1" readingOrder="1"/>
    </xf>
    <xf numFmtId="0" fontId="5" fillId="2" borderId="6" xfId="0" applyFont="1" applyFill="1" applyBorder="1" applyAlignment="1">
      <alignment horizontal="center" vertical="top" wrapText="1" readingOrder="1"/>
    </xf>
    <xf numFmtId="0" fontId="5" fillId="2" borderId="23" xfId="0" applyFont="1" applyFill="1" applyBorder="1" applyAlignment="1">
      <alignment horizontal="center" vertical="top" wrapText="1" readingOrder="1"/>
    </xf>
    <xf numFmtId="0" fontId="4" fillId="0" borderId="1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1" xfId="0" applyNumberFormat="1" applyFont="1" applyBorder="1" applyAlignment="1">
      <alignment horizontal="right" vertical="top"/>
    </xf>
    <xf numFmtId="0" fontId="5" fillId="2" borderId="7" xfId="0" applyFont="1" applyFill="1" applyBorder="1" applyAlignment="1">
      <alignment horizontal="center" vertical="top" wrapText="1" readingOrder="1"/>
    </xf>
    <xf numFmtId="0" fontId="5" fillId="2" borderId="8" xfId="0" applyFont="1" applyFill="1" applyBorder="1" applyAlignment="1">
      <alignment horizontal="center" vertical="top" wrapText="1" readingOrder="1"/>
    </xf>
    <xf numFmtId="0" fontId="5" fillId="2" borderId="25" xfId="0" applyFont="1" applyFill="1" applyBorder="1" applyAlignment="1">
      <alignment horizontal="center" vertical="top" wrapText="1" readingOrder="1"/>
    </xf>
    <xf numFmtId="0" fontId="3" fillId="3" borderId="26" xfId="0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left" vertical="top"/>
    </xf>
    <xf numFmtId="0" fontId="0" fillId="3" borderId="31" xfId="0" applyFill="1" applyBorder="1" applyAlignment="1">
      <alignment horizontal="center" vertical="top"/>
    </xf>
    <xf numFmtId="0" fontId="0" fillId="3" borderId="28" xfId="0" applyFill="1" applyBorder="1" applyAlignment="1">
      <alignment horizontal="center" vertical="top"/>
    </xf>
    <xf numFmtId="0" fontId="3" fillId="0" borderId="1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44" fontId="3" fillId="0" borderId="10" xfId="0" applyNumberFormat="1" applyFont="1" applyBorder="1" applyAlignment="1">
      <alignment horizontal="right" vertical="top"/>
    </xf>
    <xf numFmtId="44" fontId="3" fillId="0" borderId="11" xfId="0" applyNumberFormat="1" applyFont="1" applyBorder="1" applyAlignment="1">
      <alignment horizontal="right" vertical="top"/>
    </xf>
    <xf numFmtId="0" fontId="4" fillId="0" borderId="14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44" fontId="4" fillId="0" borderId="10" xfId="0" applyNumberFormat="1" applyFont="1" applyFill="1" applyBorder="1" applyAlignment="1">
      <alignment horizontal="right" vertical="top"/>
    </xf>
    <xf numFmtId="44" fontId="4" fillId="0" borderId="11" xfId="0" applyNumberFormat="1" applyFont="1" applyFill="1" applyBorder="1" applyAlignment="1">
      <alignment horizontal="right" vertical="top"/>
    </xf>
    <xf numFmtId="44" fontId="3" fillId="0" borderId="10" xfId="0" applyNumberFormat="1" applyFont="1" applyBorder="1" applyAlignment="1">
      <alignment horizontal="center" vertical="top"/>
    </xf>
    <xf numFmtId="44" fontId="3" fillId="0" borderId="32" xfId="0" applyNumberFormat="1" applyFont="1" applyBorder="1" applyAlignment="1">
      <alignment horizontal="center" vertical="top"/>
    </xf>
    <xf numFmtId="0" fontId="3" fillId="0" borderId="14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14" xfId="0" applyFont="1" applyBorder="1" applyAlignment="1">
      <alignment horizontal="left" vertical="top" wrapText="1" readingOrder="1"/>
    </xf>
    <xf numFmtId="0" fontId="3" fillId="0" borderId="0" xfId="0" applyFont="1" applyBorder="1" applyAlignment="1">
      <alignment horizontal="left" vertical="top" wrapText="1" readingOrder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44" fontId="0" fillId="3" borderId="10" xfId="0" applyNumberFormat="1" applyFill="1" applyBorder="1" applyAlignment="1">
      <alignment horizontal="center" vertical="top"/>
    </xf>
    <xf numFmtId="44" fontId="0" fillId="3" borderId="11" xfId="0" applyNumberFormat="1" applyFill="1" applyBorder="1" applyAlignment="1">
      <alignment horizontal="center" vertical="top"/>
    </xf>
    <xf numFmtId="0" fontId="3" fillId="0" borderId="26" xfId="0" applyFont="1" applyBorder="1" applyAlignment="1">
      <alignment horizontal="left" vertical="top"/>
    </xf>
    <xf numFmtId="0" fontId="3" fillId="0" borderId="27" xfId="0" applyFont="1" applyBorder="1" applyAlignment="1">
      <alignment horizontal="left" vertical="top"/>
    </xf>
    <xf numFmtId="44" fontId="3" fillId="0" borderId="31" xfId="0" applyNumberFormat="1" applyFont="1" applyBorder="1" applyAlignment="1">
      <alignment horizontal="right" vertical="top"/>
    </xf>
    <xf numFmtId="44" fontId="3" fillId="0" borderId="28" xfId="0" applyNumberFormat="1" applyFont="1" applyBorder="1" applyAlignment="1">
      <alignment horizontal="right" vertical="top"/>
    </xf>
    <xf numFmtId="0" fontId="4" fillId="0" borderId="15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44" fontId="4" fillId="0" borderId="23" xfId="0" applyNumberFormat="1" applyFont="1" applyBorder="1" applyAlignment="1">
      <alignment horizontal="right" vertical="top"/>
    </xf>
    <xf numFmtId="44" fontId="4" fillId="0" borderId="29" xfId="0" applyNumberFormat="1" applyFont="1" applyBorder="1" applyAlignment="1">
      <alignment horizontal="right" vertical="top"/>
    </xf>
    <xf numFmtId="0" fontId="1" fillId="0" borderId="1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44" fontId="1" fillId="0" borderId="21" xfId="0" applyNumberFormat="1" applyFont="1" applyBorder="1" applyAlignment="1">
      <alignment horizontal="right"/>
    </xf>
    <xf numFmtId="44" fontId="1" fillId="0" borderId="22" xfId="0" applyNumberFormat="1" applyFont="1" applyBorder="1" applyAlignment="1">
      <alignment horizontal="right"/>
    </xf>
    <xf numFmtId="44" fontId="1" fillId="0" borderId="19" xfId="0" applyNumberFormat="1" applyFont="1" applyBorder="1" applyAlignment="1">
      <alignment horizontal="right"/>
    </xf>
    <xf numFmtId="44" fontId="1" fillId="0" borderId="20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19050</xdr:rowOff>
    </xdr:from>
    <xdr:to>
      <xdr:col>1</xdr:col>
      <xdr:colOff>828675</xdr:colOff>
      <xdr:row>4</xdr:row>
      <xdr:rowOff>34925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38150" y="19050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123825</xdr:rowOff>
    </xdr:from>
    <xdr:to>
      <xdr:col>9</xdr:col>
      <xdr:colOff>120650</xdr:colOff>
      <xdr:row>4</xdr:row>
      <xdr:rowOff>44450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0363200" y="123825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78</xdr:row>
      <xdr:rowOff>76200</xdr:rowOff>
    </xdr:from>
    <xdr:to>
      <xdr:col>2</xdr:col>
      <xdr:colOff>1466850</xdr:colOff>
      <xdr:row>87</xdr:row>
      <xdr:rowOff>114300</xdr:rowOff>
    </xdr:to>
    <xdr:grpSp>
      <xdr:nvGrpSpPr>
        <xdr:cNvPr id="5" name="Grupo 2"/>
        <xdr:cNvGrpSpPr>
          <a:grpSpLocks/>
        </xdr:cNvGrpSpPr>
      </xdr:nvGrpSpPr>
      <xdr:grpSpPr bwMode="auto">
        <a:xfrm>
          <a:off x="695325" y="15116175"/>
          <a:ext cx="2800350" cy="1752600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28277" y="8360850"/>
            <a:ext cx="286931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423862</xdr:colOff>
      <xdr:row>77</xdr:row>
      <xdr:rowOff>57150</xdr:rowOff>
    </xdr:from>
    <xdr:to>
      <xdr:col>5</xdr:col>
      <xdr:colOff>561975</xdr:colOff>
      <xdr:row>86</xdr:row>
      <xdr:rowOff>114300</xdr:rowOff>
    </xdr:to>
    <xdr:grpSp>
      <xdr:nvGrpSpPr>
        <xdr:cNvPr id="8" name="Grupo 5"/>
        <xdr:cNvGrpSpPr>
          <a:grpSpLocks/>
        </xdr:cNvGrpSpPr>
      </xdr:nvGrpSpPr>
      <xdr:grpSpPr bwMode="auto">
        <a:xfrm>
          <a:off x="4624387" y="14906625"/>
          <a:ext cx="2719388" cy="1771650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97941" y="8382208"/>
            <a:ext cx="2870729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1139825</xdr:colOff>
      <xdr:row>78</xdr:row>
      <xdr:rowOff>76201</xdr:rowOff>
    </xdr:from>
    <xdr:to>
      <xdr:col>9</xdr:col>
      <xdr:colOff>104775</xdr:colOff>
      <xdr:row>87</xdr:row>
      <xdr:rowOff>76201</xdr:rowOff>
    </xdr:to>
    <xdr:grpSp>
      <xdr:nvGrpSpPr>
        <xdr:cNvPr id="11" name="Grupo 8"/>
        <xdr:cNvGrpSpPr>
          <a:grpSpLocks/>
        </xdr:cNvGrpSpPr>
      </xdr:nvGrpSpPr>
      <xdr:grpSpPr bwMode="auto">
        <a:xfrm>
          <a:off x="7921625" y="15116176"/>
          <a:ext cx="3403600" cy="1714500"/>
          <a:chOff x="4618566" y="7465483"/>
          <a:chExt cx="4706933" cy="1712088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4706933" cy="1712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5553805" y="8531196"/>
            <a:ext cx="285840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tabSelected="1" view="pageBreakPreview" zoomScaleNormal="100" zoomScaleSheetLayoutView="100" workbookViewId="0">
      <selection activeCell="K1" sqref="K1:K1048576"/>
    </sheetView>
  </sheetViews>
  <sheetFormatPr baseColWidth="10" defaultRowHeight="15" x14ac:dyDescent="0.25"/>
  <cols>
    <col min="2" max="2" width="19" customWidth="1"/>
    <col min="3" max="3" width="32.5703125" customWidth="1"/>
    <col min="4" max="4" width="19" customWidth="1"/>
    <col min="5" max="5" width="19.7109375" customWidth="1"/>
    <col min="6" max="6" width="18.42578125" customWidth="1"/>
    <col min="7" max="7" width="17.85546875" customWidth="1"/>
    <col min="8" max="8" width="17.42578125" customWidth="1"/>
    <col min="9" max="9" width="12.85546875" customWidth="1"/>
    <col min="11" max="11" width="12" bestFit="1" customWidth="1"/>
    <col min="12" max="13" width="14.140625" bestFit="1" customWidth="1"/>
  </cols>
  <sheetData>
    <row r="1" spans="1:12" x14ac:dyDescent="0.2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3"/>
    </row>
    <row r="2" spans="1:12" x14ac:dyDescent="0.25">
      <c r="A2" s="34" t="s">
        <v>1</v>
      </c>
      <c r="B2" s="35"/>
      <c r="C2" s="35"/>
      <c r="D2" s="35"/>
      <c r="E2" s="35"/>
      <c r="F2" s="35"/>
      <c r="G2" s="35"/>
      <c r="H2" s="35"/>
      <c r="I2" s="35"/>
      <c r="J2" s="36"/>
    </row>
    <row r="3" spans="1:12" x14ac:dyDescent="0.25">
      <c r="A3" s="34" t="s">
        <v>2</v>
      </c>
      <c r="B3" s="35"/>
      <c r="C3" s="35"/>
      <c r="D3" s="35"/>
      <c r="E3" s="35"/>
      <c r="F3" s="35"/>
      <c r="G3" s="35"/>
      <c r="H3" s="35"/>
      <c r="I3" s="35"/>
      <c r="J3" s="36"/>
    </row>
    <row r="4" spans="1:12" x14ac:dyDescent="0.25">
      <c r="A4" s="34" t="s">
        <v>48</v>
      </c>
      <c r="B4" s="35"/>
      <c r="C4" s="35"/>
      <c r="D4" s="35"/>
      <c r="E4" s="35"/>
      <c r="F4" s="35"/>
      <c r="G4" s="35"/>
      <c r="H4" s="35"/>
      <c r="I4" s="35"/>
      <c r="J4" s="36"/>
    </row>
    <row r="5" spans="1:12" s="30" customFormat="1" ht="15.75" thickBot="1" x14ac:dyDescent="0.3">
      <c r="A5" s="28"/>
      <c r="B5" s="28"/>
      <c r="C5" s="28"/>
      <c r="D5" s="28"/>
      <c r="E5" s="28"/>
      <c r="F5" s="28"/>
      <c r="G5" s="28"/>
      <c r="H5" s="28"/>
      <c r="I5" s="28"/>
      <c r="J5" s="28"/>
    </row>
    <row r="6" spans="1:12" s="1" customFormat="1" x14ac:dyDescent="0.25">
      <c r="A6" s="37" t="s">
        <v>47</v>
      </c>
      <c r="B6" s="38"/>
      <c r="C6" s="38"/>
      <c r="D6" s="43" t="s">
        <v>3</v>
      </c>
      <c r="E6" s="44"/>
      <c r="F6" s="44"/>
      <c r="G6" s="44"/>
      <c r="H6" s="44"/>
      <c r="I6" s="44"/>
      <c r="J6" s="45"/>
    </row>
    <row r="7" spans="1:12" s="1" customFormat="1" x14ac:dyDescent="0.25">
      <c r="A7" s="39"/>
      <c r="B7" s="40"/>
      <c r="C7" s="40"/>
      <c r="D7" s="46" t="s">
        <v>4</v>
      </c>
      <c r="E7" s="46" t="s">
        <v>5</v>
      </c>
      <c r="F7" s="48" t="s">
        <v>6</v>
      </c>
      <c r="G7" s="46" t="s">
        <v>7</v>
      </c>
      <c r="H7" s="46" t="s">
        <v>8</v>
      </c>
      <c r="I7" s="54" t="s">
        <v>9</v>
      </c>
      <c r="J7" s="55"/>
    </row>
    <row r="8" spans="1:12" s="1" customFormat="1" ht="15.75" thickBot="1" x14ac:dyDescent="0.3">
      <c r="A8" s="41"/>
      <c r="B8" s="42"/>
      <c r="C8" s="42"/>
      <c r="D8" s="47"/>
      <c r="E8" s="47"/>
      <c r="F8" s="49"/>
      <c r="G8" s="47"/>
      <c r="H8" s="47"/>
      <c r="I8" s="47"/>
      <c r="J8" s="56"/>
    </row>
    <row r="9" spans="1:12" x14ac:dyDescent="0.25">
      <c r="A9" s="57" t="s">
        <v>10</v>
      </c>
      <c r="B9" s="58"/>
      <c r="C9" s="58"/>
      <c r="D9" s="3"/>
      <c r="E9" s="3"/>
      <c r="F9" s="4"/>
      <c r="G9" s="3"/>
      <c r="H9" s="3"/>
      <c r="I9" s="59"/>
      <c r="J9" s="60"/>
    </row>
    <row r="10" spans="1:12" s="1" customFormat="1" x14ac:dyDescent="0.25">
      <c r="A10" s="61" t="s">
        <v>11</v>
      </c>
      <c r="B10" s="62"/>
      <c r="C10" s="62"/>
      <c r="D10" s="5">
        <f>SUM(D11:D18)</f>
        <v>919469.92</v>
      </c>
      <c r="E10" s="5">
        <f>E12</f>
        <v>-39581.550000000003</v>
      </c>
      <c r="F10" s="6">
        <f>F12</f>
        <v>879888.37</v>
      </c>
      <c r="G10" s="5">
        <f>G12</f>
        <v>879888.37</v>
      </c>
      <c r="H10" s="5">
        <f>H12</f>
        <v>879888.37</v>
      </c>
      <c r="I10" s="63">
        <f>F10-G10</f>
        <v>0</v>
      </c>
      <c r="J10" s="64"/>
    </row>
    <row r="11" spans="1:12" x14ac:dyDescent="0.25">
      <c r="A11" s="50" t="s">
        <v>12</v>
      </c>
      <c r="B11" s="51"/>
      <c r="C11" s="51"/>
      <c r="D11" s="7">
        <v>0</v>
      </c>
      <c r="E11" s="7">
        <v>0</v>
      </c>
      <c r="F11" s="8">
        <v>0</v>
      </c>
      <c r="G11" s="7">
        <v>0</v>
      </c>
      <c r="H11" s="7">
        <v>0</v>
      </c>
      <c r="I11" s="52">
        <v>0</v>
      </c>
      <c r="J11" s="53"/>
    </row>
    <row r="12" spans="1:12" x14ac:dyDescent="0.25">
      <c r="A12" s="50" t="s">
        <v>13</v>
      </c>
      <c r="B12" s="51"/>
      <c r="C12" s="51"/>
      <c r="D12" s="7">
        <v>919469.92</v>
      </c>
      <c r="E12" s="7">
        <v>-39581.550000000003</v>
      </c>
      <c r="F12" s="8">
        <v>879888.37</v>
      </c>
      <c r="G12" s="7">
        <v>879888.37</v>
      </c>
      <c r="H12" s="7">
        <v>879888.37</v>
      </c>
      <c r="I12" s="52">
        <f>F12-G12</f>
        <v>0</v>
      </c>
      <c r="J12" s="53"/>
      <c r="K12" s="21"/>
      <c r="L12" s="20"/>
    </row>
    <row r="13" spans="1:12" x14ac:dyDescent="0.25">
      <c r="A13" s="50" t="s">
        <v>14</v>
      </c>
      <c r="B13" s="51"/>
      <c r="C13" s="51"/>
      <c r="D13" s="7">
        <v>0</v>
      </c>
      <c r="E13" s="7">
        <v>0</v>
      </c>
      <c r="F13" s="8">
        <v>0</v>
      </c>
      <c r="G13" s="7">
        <v>0</v>
      </c>
      <c r="H13" s="7">
        <v>0</v>
      </c>
      <c r="I13" s="52">
        <v>0</v>
      </c>
      <c r="J13" s="53"/>
      <c r="K13" s="26"/>
    </row>
    <row r="14" spans="1:12" x14ac:dyDescent="0.25">
      <c r="A14" s="50" t="s">
        <v>15</v>
      </c>
      <c r="B14" s="51"/>
      <c r="C14" s="51"/>
      <c r="D14" s="7">
        <v>0</v>
      </c>
      <c r="E14" s="7">
        <v>0</v>
      </c>
      <c r="F14" s="8">
        <v>0</v>
      </c>
      <c r="G14" s="7">
        <v>0</v>
      </c>
      <c r="H14" s="7">
        <v>0</v>
      </c>
      <c r="I14" s="52">
        <v>0</v>
      </c>
      <c r="J14" s="53"/>
      <c r="K14" s="26"/>
    </row>
    <row r="15" spans="1:12" x14ac:dyDescent="0.25">
      <c r="A15" s="50" t="s">
        <v>16</v>
      </c>
      <c r="B15" s="51"/>
      <c r="C15" s="51"/>
      <c r="D15" s="7">
        <v>0</v>
      </c>
      <c r="E15" s="7">
        <v>0</v>
      </c>
      <c r="F15" s="8">
        <v>0</v>
      </c>
      <c r="G15" s="7">
        <v>0</v>
      </c>
      <c r="H15" s="7">
        <v>0</v>
      </c>
      <c r="I15" s="52">
        <v>0</v>
      </c>
      <c r="J15" s="53"/>
      <c r="K15" s="26"/>
    </row>
    <row r="16" spans="1:12" x14ac:dyDescent="0.25">
      <c r="A16" s="50" t="s">
        <v>17</v>
      </c>
      <c r="B16" s="51"/>
      <c r="C16" s="51"/>
      <c r="D16" s="7">
        <v>0</v>
      </c>
      <c r="E16" s="7">
        <v>0</v>
      </c>
      <c r="F16" s="8">
        <v>0</v>
      </c>
      <c r="G16" s="7">
        <v>0</v>
      </c>
      <c r="H16" s="7">
        <v>0</v>
      </c>
      <c r="I16" s="52">
        <v>0</v>
      </c>
      <c r="J16" s="53"/>
      <c r="K16" s="26"/>
    </row>
    <row r="17" spans="1:14" x14ac:dyDescent="0.25">
      <c r="A17" s="50" t="s">
        <v>18</v>
      </c>
      <c r="B17" s="51"/>
      <c r="C17" s="51"/>
      <c r="D17" s="7">
        <v>0</v>
      </c>
      <c r="E17" s="7">
        <v>0</v>
      </c>
      <c r="F17" s="8">
        <v>0</v>
      </c>
      <c r="G17" s="7">
        <v>0</v>
      </c>
      <c r="H17" s="7">
        <v>0</v>
      </c>
      <c r="I17" s="52">
        <v>0</v>
      </c>
      <c r="J17" s="53"/>
      <c r="K17" s="26"/>
    </row>
    <row r="18" spans="1:14" x14ac:dyDescent="0.25">
      <c r="A18" s="50" t="s">
        <v>19</v>
      </c>
      <c r="B18" s="51"/>
      <c r="C18" s="51"/>
      <c r="D18" s="7">
        <v>0</v>
      </c>
      <c r="E18" s="7">
        <v>0</v>
      </c>
      <c r="F18" s="8">
        <v>0</v>
      </c>
      <c r="G18" s="7">
        <v>0</v>
      </c>
      <c r="H18" s="7">
        <v>0</v>
      </c>
      <c r="I18" s="52">
        <v>0</v>
      </c>
      <c r="J18" s="53"/>
      <c r="K18" s="26"/>
    </row>
    <row r="19" spans="1:14" x14ac:dyDescent="0.25">
      <c r="A19" s="61" t="s">
        <v>20</v>
      </c>
      <c r="B19" s="62"/>
      <c r="C19" s="62"/>
      <c r="D19" s="5">
        <f>SUM(D20:D26)</f>
        <v>33763067.079999998</v>
      </c>
      <c r="E19" s="5">
        <f>E22+E23+E24+E25+E26</f>
        <v>-3404888.7</v>
      </c>
      <c r="F19" s="5">
        <f>SUM(F22:F26)</f>
        <v>30358178.380000003</v>
      </c>
      <c r="G19" s="5">
        <f>SUM(G22:G26)</f>
        <v>28796839.759999998</v>
      </c>
      <c r="H19" s="5">
        <f>SUM(H22:H26)</f>
        <v>28796839.759999998</v>
      </c>
      <c r="I19" s="69">
        <f>F19-G19</f>
        <v>1561338.6200000048</v>
      </c>
      <c r="J19" s="70"/>
      <c r="K19" s="26"/>
    </row>
    <row r="20" spans="1:14" x14ac:dyDescent="0.25">
      <c r="A20" s="50" t="s">
        <v>21</v>
      </c>
      <c r="B20" s="51"/>
      <c r="C20" s="51"/>
      <c r="D20" s="7">
        <v>0</v>
      </c>
      <c r="E20" s="7">
        <v>0</v>
      </c>
      <c r="F20" s="8">
        <v>0</v>
      </c>
      <c r="G20" s="7">
        <v>0</v>
      </c>
      <c r="H20" s="7">
        <v>0</v>
      </c>
      <c r="I20" s="52">
        <v>0</v>
      </c>
      <c r="J20" s="53"/>
      <c r="K20" s="26"/>
    </row>
    <row r="21" spans="1:14" x14ac:dyDescent="0.25">
      <c r="A21" s="50" t="s">
        <v>22</v>
      </c>
      <c r="B21" s="51"/>
      <c r="C21" s="51"/>
      <c r="D21" s="7">
        <v>0</v>
      </c>
      <c r="E21" s="7">
        <v>0</v>
      </c>
      <c r="F21" s="8">
        <v>0</v>
      </c>
      <c r="G21" s="7">
        <v>0</v>
      </c>
      <c r="H21" s="7">
        <v>0</v>
      </c>
      <c r="I21" s="52">
        <v>0</v>
      </c>
      <c r="J21" s="53"/>
      <c r="K21" s="26"/>
    </row>
    <row r="22" spans="1:14" x14ac:dyDescent="0.25">
      <c r="A22" s="65" t="s">
        <v>23</v>
      </c>
      <c r="B22" s="66"/>
      <c r="C22" s="66"/>
      <c r="D22" s="9">
        <v>5065455.1500000004</v>
      </c>
      <c r="E22" s="9">
        <v>-941000.62</v>
      </c>
      <c r="F22" s="24">
        <v>4124454.53</v>
      </c>
      <c r="G22" s="27">
        <v>4123521.53</v>
      </c>
      <c r="H22" s="27">
        <v>4123521.53</v>
      </c>
      <c r="I22" s="67">
        <f>F22-G22</f>
        <v>933</v>
      </c>
      <c r="J22" s="68"/>
      <c r="K22" s="26"/>
    </row>
    <row r="23" spans="1:14" x14ac:dyDescent="0.25">
      <c r="A23" s="65" t="s">
        <v>24</v>
      </c>
      <c r="B23" s="66"/>
      <c r="C23" s="66"/>
      <c r="D23" s="9">
        <v>705091.1</v>
      </c>
      <c r="E23" s="9">
        <v>-175516.21</v>
      </c>
      <c r="F23" s="10">
        <v>529574.89</v>
      </c>
      <c r="G23" s="27">
        <v>502309.66</v>
      </c>
      <c r="H23" s="27">
        <v>502309.66</v>
      </c>
      <c r="I23" s="67">
        <f>F23-G23</f>
        <v>27265.23000000004</v>
      </c>
      <c r="J23" s="68"/>
      <c r="K23" s="26"/>
    </row>
    <row r="24" spans="1:14" x14ac:dyDescent="0.25">
      <c r="A24" s="65" t="s">
        <v>25</v>
      </c>
      <c r="B24" s="66"/>
      <c r="C24" s="66"/>
      <c r="D24" s="9">
        <f>11515401.16-1916112</f>
        <v>9599289.1600000001</v>
      </c>
      <c r="E24" s="27">
        <v>-1820639.82</v>
      </c>
      <c r="F24" s="24">
        <f>9694761.34-1916112</f>
        <v>7778649.3399999999</v>
      </c>
      <c r="G24" s="9">
        <f>9630086.93-1916112</f>
        <v>7713974.9299999997</v>
      </c>
      <c r="H24" s="9">
        <f>9630086.93-1916112</f>
        <v>7713974.9299999997</v>
      </c>
      <c r="I24" s="67">
        <f>F24-G24</f>
        <v>64674.410000000149</v>
      </c>
      <c r="J24" s="68"/>
      <c r="K24" s="26"/>
    </row>
    <row r="25" spans="1:14" s="2" customFormat="1" x14ac:dyDescent="0.25">
      <c r="A25" s="65" t="s">
        <v>26</v>
      </c>
      <c r="B25" s="66"/>
      <c r="C25" s="66"/>
      <c r="D25" s="9">
        <v>6913505.6200000001</v>
      </c>
      <c r="E25" s="9">
        <v>-1167307.3899999999</v>
      </c>
      <c r="F25" s="24">
        <v>5746198.2300000004</v>
      </c>
      <c r="G25" s="9">
        <v>5737659.5599999996</v>
      </c>
      <c r="H25" s="9">
        <v>5737659.5599999996</v>
      </c>
      <c r="I25" s="67">
        <f>F25-G25</f>
        <v>8538.6700000008568</v>
      </c>
      <c r="J25" s="68"/>
      <c r="K25" s="26"/>
    </row>
    <row r="26" spans="1:14" x14ac:dyDescent="0.25">
      <c r="A26" s="65" t="s">
        <v>27</v>
      </c>
      <c r="B26" s="66"/>
      <c r="C26" s="66"/>
      <c r="D26" s="9">
        <v>11479726.050000001</v>
      </c>
      <c r="E26" s="9">
        <v>699575.34</v>
      </c>
      <c r="F26" s="10">
        <v>12179301.390000001</v>
      </c>
      <c r="G26" s="27">
        <v>10719374.08</v>
      </c>
      <c r="H26" s="27">
        <v>10719374.08</v>
      </c>
      <c r="I26" s="67">
        <f>F26-G26</f>
        <v>1459927.3100000005</v>
      </c>
      <c r="J26" s="68"/>
      <c r="K26" s="26"/>
      <c r="N26" s="9"/>
    </row>
    <row r="27" spans="1:14" x14ac:dyDescent="0.25">
      <c r="A27" s="71" t="s">
        <v>28</v>
      </c>
      <c r="B27" s="72"/>
      <c r="C27" s="72"/>
      <c r="D27" s="9">
        <v>0</v>
      </c>
      <c r="E27" s="9">
        <v>0</v>
      </c>
      <c r="F27" s="10">
        <v>0</v>
      </c>
      <c r="G27" s="9">
        <v>0</v>
      </c>
      <c r="H27" s="9">
        <v>0</v>
      </c>
      <c r="I27" s="67">
        <v>0</v>
      </c>
      <c r="J27" s="68"/>
      <c r="K27" s="26"/>
    </row>
    <row r="28" spans="1:14" x14ac:dyDescent="0.25">
      <c r="A28" s="65" t="s">
        <v>29</v>
      </c>
      <c r="B28" s="66"/>
      <c r="C28" s="66"/>
      <c r="D28" s="9">
        <v>0</v>
      </c>
      <c r="E28" s="9">
        <v>0</v>
      </c>
      <c r="F28" s="10">
        <v>0</v>
      </c>
      <c r="G28" s="9">
        <v>0</v>
      </c>
      <c r="H28" s="9">
        <v>0</v>
      </c>
      <c r="I28" s="67">
        <v>0</v>
      </c>
      <c r="J28" s="68"/>
    </row>
    <row r="29" spans="1:14" x14ac:dyDescent="0.25">
      <c r="A29" s="65" t="s">
        <v>30</v>
      </c>
      <c r="B29" s="66"/>
      <c r="C29" s="66"/>
      <c r="D29" s="9">
        <v>0</v>
      </c>
      <c r="E29" s="9">
        <v>0</v>
      </c>
      <c r="F29" s="10">
        <v>0</v>
      </c>
      <c r="G29" s="9">
        <v>0</v>
      </c>
      <c r="H29" s="9">
        <v>0</v>
      </c>
      <c r="I29" s="67">
        <v>0</v>
      </c>
      <c r="J29" s="68"/>
      <c r="L29" s="20"/>
    </row>
    <row r="30" spans="1:14" x14ac:dyDescent="0.25">
      <c r="A30" s="65" t="s">
        <v>31</v>
      </c>
      <c r="B30" s="66"/>
      <c r="C30" s="66"/>
      <c r="D30" s="9">
        <v>0</v>
      </c>
      <c r="E30" s="9">
        <v>0</v>
      </c>
      <c r="F30" s="10">
        <v>0</v>
      </c>
      <c r="G30" s="9">
        <v>0</v>
      </c>
      <c r="H30" s="9">
        <v>0</v>
      </c>
      <c r="I30" s="67">
        <v>0</v>
      </c>
      <c r="J30" s="68"/>
      <c r="L30" s="19"/>
      <c r="M30" s="19"/>
      <c r="N30" s="20"/>
    </row>
    <row r="31" spans="1:14" x14ac:dyDescent="0.25">
      <c r="A31" s="50" t="s">
        <v>32</v>
      </c>
      <c r="B31" s="51"/>
      <c r="C31" s="51"/>
      <c r="D31" s="7">
        <v>0</v>
      </c>
      <c r="E31" s="7">
        <v>0</v>
      </c>
      <c r="F31" s="8">
        <v>0</v>
      </c>
      <c r="G31" s="7">
        <v>0</v>
      </c>
      <c r="H31" s="7">
        <v>0</v>
      </c>
      <c r="I31" s="52">
        <v>0</v>
      </c>
      <c r="J31" s="53"/>
      <c r="L31" s="19"/>
      <c r="M31" s="19"/>
      <c r="N31" s="20"/>
    </row>
    <row r="32" spans="1:14" x14ac:dyDescent="0.25">
      <c r="A32" s="50" t="s">
        <v>33</v>
      </c>
      <c r="B32" s="51"/>
      <c r="C32" s="51"/>
      <c r="D32" s="7">
        <v>0</v>
      </c>
      <c r="E32" s="7">
        <v>0</v>
      </c>
      <c r="F32" s="8">
        <v>0</v>
      </c>
      <c r="G32" s="7">
        <v>0</v>
      </c>
      <c r="H32" s="7">
        <v>0</v>
      </c>
      <c r="I32" s="52">
        <v>0</v>
      </c>
      <c r="J32" s="53"/>
      <c r="L32" s="20"/>
      <c r="M32" s="20"/>
      <c r="N32" s="20"/>
    </row>
    <row r="33" spans="1:10" x14ac:dyDescent="0.25">
      <c r="A33" s="50" t="s">
        <v>34</v>
      </c>
      <c r="B33" s="51"/>
      <c r="C33" s="51"/>
      <c r="D33" s="7">
        <v>0</v>
      </c>
      <c r="E33" s="7">
        <v>0</v>
      </c>
      <c r="F33" s="8">
        <v>0</v>
      </c>
      <c r="G33" s="7">
        <v>0</v>
      </c>
      <c r="H33" s="7">
        <v>0</v>
      </c>
      <c r="I33" s="52">
        <v>0</v>
      </c>
      <c r="J33" s="53"/>
    </row>
    <row r="34" spans="1:10" x14ac:dyDescent="0.25">
      <c r="A34" s="50" t="s">
        <v>35</v>
      </c>
      <c r="B34" s="51"/>
      <c r="C34" s="51"/>
      <c r="D34" s="7">
        <v>0</v>
      </c>
      <c r="E34" s="7">
        <v>0</v>
      </c>
      <c r="F34" s="8">
        <v>0</v>
      </c>
      <c r="G34" s="7">
        <v>0</v>
      </c>
      <c r="H34" s="7">
        <v>0</v>
      </c>
      <c r="I34" s="52">
        <v>0</v>
      </c>
      <c r="J34" s="53"/>
    </row>
    <row r="35" spans="1:10" x14ac:dyDescent="0.25">
      <c r="A35" s="50" t="s">
        <v>36</v>
      </c>
      <c r="B35" s="51"/>
      <c r="C35" s="51"/>
      <c r="D35" s="7">
        <v>0</v>
      </c>
      <c r="E35" s="7">
        <v>0</v>
      </c>
      <c r="F35" s="8">
        <v>0</v>
      </c>
      <c r="G35" s="7">
        <v>0</v>
      </c>
      <c r="H35" s="7">
        <v>0</v>
      </c>
      <c r="I35" s="52">
        <v>0</v>
      </c>
      <c r="J35" s="53"/>
    </row>
    <row r="36" spans="1:10" x14ac:dyDescent="0.25">
      <c r="A36" s="50" t="s">
        <v>37</v>
      </c>
      <c r="B36" s="51"/>
      <c r="C36" s="51"/>
      <c r="D36" s="7">
        <v>0</v>
      </c>
      <c r="E36" s="7">
        <v>0</v>
      </c>
      <c r="F36" s="8">
        <v>0</v>
      </c>
      <c r="G36" s="7">
        <v>0</v>
      </c>
      <c r="H36" s="7">
        <v>0</v>
      </c>
      <c r="I36" s="52">
        <v>0</v>
      </c>
      <c r="J36" s="53"/>
    </row>
    <row r="37" spans="1:10" x14ac:dyDescent="0.25">
      <c r="A37" s="61" t="s">
        <v>38</v>
      </c>
      <c r="B37" s="62"/>
      <c r="C37" s="62"/>
      <c r="D37" s="5">
        <f t="shared" ref="D37:I37" si="0">D39</f>
        <v>0</v>
      </c>
      <c r="E37" s="5">
        <f t="shared" si="0"/>
        <v>0</v>
      </c>
      <c r="F37" s="5">
        <f t="shared" si="0"/>
        <v>0</v>
      </c>
      <c r="G37" s="5">
        <f t="shared" si="0"/>
        <v>0</v>
      </c>
      <c r="H37" s="5">
        <f t="shared" si="0"/>
        <v>0</v>
      </c>
      <c r="I37" s="69">
        <f t="shared" si="0"/>
        <v>0</v>
      </c>
      <c r="J37" s="70"/>
    </row>
    <row r="38" spans="1:10" x14ac:dyDescent="0.25">
      <c r="A38" s="50" t="s">
        <v>39</v>
      </c>
      <c r="B38" s="51"/>
      <c r="C38" s="51"/>
      <c r="D38" s="7">
        <v>0</v>
      </c>
      <c r="E38" s="7">
        <v>0</v>
      </c>
      <c r="F38" s="8">
        <v>0</v>
      </c>
      <c r="G38" s="7">
        <v>0</v>
      </c>
      <c r="H38" s="7">
        <v>0</v>
      </c>
      <c r="I38" s="52">
        <v>0</v>
      </c>
      <c r="J38" s="53"/>
    </row>
    <row r="39" spans="1:10" ht="26.25" customHeight="1" x14ac:dyDescent="0.25">
      <c r="A39" s="75" t="s">
        <v>40</v>
      </c>
      <c r="B39" s="76"/>
      <c r="C39" s="76"/>
      <c r="D39" s="7">
        <v>0</v>
      </c>
      <c r="E39" s="7">
        <v>0</v>
      </c>
      <c r="F39" s="8">
        <v>0</v>
      </c>
      <c r="G39" s="7">
        <v>0</v>
      </c>
      <c r="H39" s="7">
        <v>0</v>
      </c>
      <c r="I39" s="52">
        <f>F39-G39</f>
        <v>0</v>
      </c>
      <c r="J39" s="53"/>
    </row>
    <row r="40" spans="1:10" x14ac:dyDescent="0.25">
      <c r="A40" s="50" t="s">
        <v>41</v>
      </c>
      <c r="B40" s="51"/>
      <c r="C40" s="51"/>
      <c r="D40" s="7">
        <v>0</v>
      </c>
      <c r="E40" s="7">
        <v>0</v>
      </c>
      <c r="F40" s="8">
        <v>0</v>
      </c>
      <c r="G40" s="7">
        <v>0</v>
      </c>
      <c r="H40" s="7">
        <v>0</v>
      </c>
      <c r="I40" s="52">
        <v>0</v>
      </c>
      <c r="J40" s="53"/>
    </row>
    <row r="41" spans="1:10" x14ac:dyDescent="0.25">
      <c r="A41" s="50" t="s">
        <v>42</v>
      </c>
      <c r="B41" s="51"/>
      <c r="C41" s="51"/>
      <c r="D41" s="7">
        <v>0</v>
      </c>
      <c r="E41" s="7">
        <v>0</v>
      </c>
      <c r="F41" s="8">
        <v>0</v>
      </c>
      <c r="G41" s="7">
        <v>0</v>
      </c>
      <c r="H41" s="7">
        <v>0</v>
      </c>
      <c r="I41" s="52">
        <v>0</v>
      </c>
      <c r="J41" s="53"/>
    </row>
    <row r="42" spans="1:10" x14ac:dyDescent="0.25">
      <c r="A42" s="73" t="s">
        <v>45</v>
      </c>
      <c r="B42" s="74"/>
      <c r="C42" s="74"/>
      <c r="D42" s="5">
        <f>D10+D19+D37</f>
        <v>34682537</v>
      </c>
      <c r="E42" s="5">
        <f>E19+E10</f>
        <v>-3444470.25</v>
      </c>
      <c r="F42" s="6">
        <f>F37+F19+F10</f>
        <v>31238066.750000004</v>
      </c>
      <c r="G42" s="5">
        <f>G10+G19+G37</f>
        <v>29676728.129999999</v>
      </c>
      <c r="H42" s="5">
        <f>H10+H19+H37</f>
        <v>29676728.129999999</v>
      </c>
      <c r="I42" s="63">
        <f>I10+I19+I37</f>
        <v>1561338.6200000048</v>
      </c>
      <c r="J42" s="64"/>
    </row>
    <row r="43" spans="1:10" x14ac:dyDescent="0.25">
      <c r="A43" s="77" t="s">
        <v>43</v>
      </c>
      <c r="B43" s="78"/>
      <c r="C43" s="78"/>
      <c r="D43" s="11"/>
      <c r="E43" s="11"/>
      <c r="F43" s="12"/>
      <c r="G43" s="11"/>
      <c r="H43" s="11"/>
      <c r="I43" s="79"/>
      <c r="J43" s="80"/>
    </row>
    <row r="44" spans="1:10" s="1" customFormat="1" x14ac:dyDescent="0.25">
      <c r="A44" s="61" t="s">
        <v>11</v>
      </c>
      <c r="B44" s="62"/>
      <c r="C44" s="62"/>
      <c r="D44" s="5">
        <f>SUM(D45:D52)</f>
        <v>0</v>
      </c>
      <c r="E44" s="5">
        <f>SUM(E45:E52)</f>
        <v>0</v>
      </c>
      <c r="F44" s="22">
        <f>SUM(F45:F52)</f>
        <v>0</v>
      </c>
      <c r="G44" s="5">
        <f>SUM(G45:G52)</f>
        <v>0</v>
      </c>
      <c r="H44" s="5">
        <f>SUM(H45:H52)</f>
        <v>0</v>
      </c>
      <c r="I44" s="63">
        <v>0</v>
      </c>
      <c r="J44" s="64"/>
    </row>
    <row r="45" spans="1:10" x14ac:dyDescent="0.25">
      <c r="A45" s="50" t="s">
        <v>12</v>
      </c>
      <c r="B45" s="51"/>
      <c r="C45" s="51"/>
      <c r="D45" s="7">
        <v>0</v>
      </c>
      <c r="E45" s="7">
        <v>0</v>
      </c>
      <c r="F45" s="8">
        <v>0</v>
      </c>
      <c r="G45" s="7">
        <v>0</v>
      </c>
      <c r="H45" s="7">
        <v>0</v>
      </c>
      <c r="I45" s="52">
        <v>0</v>
      </c>
      <c r="J45" s="53"/>
    </row>
    <row r="46" spans="1:10" x14ac:dyDescent="0.25">
      <c r="A46" s="50" t="s">
        <v>13</v>
      </c>
      <c r="B46" s="51"/>
      <c r="C46" s="51"/>
      <c r="D46" s="7">
        <v>0</v>
      </c>
      <c r="E46" s="7"/>
      <c r="F46" s="8">
        <f>D46+E46</f>
        <v>0</v>
      </c>
      <c r="G46" s="7"/>
      <c r="H46" s="7"/>
      <c r="I46" s="52">
        <v>0</v>
      </c>
      <c r="J46" s="53"/>
    </row>
    <row r="47" spans="1:10" x14ac:dyDescent="0.25">
      <c r="A47" s="50" t="s">
        <v>14</v>
      </c>
      <c r="B47" s="51"/>
      <c r="C47" s="51"/>
      <c r="D47" s="7">
        <v>0</v>
      </c>
      <c r="E47" s="7">
        <v>0</v>
      </c>
      <c r="F47" s="8">
        <v>0</v>
      </c>
      <c r="G47" s="7">
        <v>0</v>
      </c>
      <c r="H47" s="7">
        <v>0</v>
      </c>
      <c r="I47" s="52">
        <v>0</v>
      </c>
      <c r="J47" s="53"/>
    </row>
    <row r="48" spans="1:10" x14ac:dyDescent="0.25">
      <c r="A48" s="50" t="s">
        <v>15</v>
      </c>
      <c r="B48" s="51"/>
      <c r="C48" s="51"/>
      <c r="D48" s="7">
        <v>0</v>
      </c>
      <c r="E48" s="7">
        <v>0</v>
      </c>
      <c r="F48" s="8">
        <v>0</v>
      </c>
      <c r="G48" s="7">
        <v>0</v>
      </c>
      <c r="H48" s="7">
        <v>0</v>
      </c>
      <c r="I48" s="52">
        <v>0</v>
      </c>
      <c r="J48" s="53"/>
    </row>
    <row r="49" spans="1:10" x14ac:dyDescent="0.25">
      <c r="A49" s="50" t="s">
        <v>16</v>
      </c>
      <c r="B49" s="51"/>
      <c r="C49" s="51"/>
      <c r="D49" s="7">
        <v>0</v>
      </c>
      <c r="E49" s="7">
        <v>0</v>
      </c>
      <c r="F49" s="8">
        <v>0</v>
      </c>
      <c r="G49" s="7">
        <v>0</v>
      </c>
      <c r="H49" s="7">
        <v>0</v>
      </c>
      <c r="I49" s="52">
        <v>0</v>
      </c>
      <c r="J49" s="53"/>
    </row>
    <row r="50" spans="1:10" x14ac:dyDescent="0.25">
      <c r="A50" s="50" t="s">
        <v>17</v>
      </c>
      <c r="B50" s="51"/>
      <c r="C50" s="51"/>
      <c r="D50" s="7">
        <v>0</v>
      </c>
      <c r="E50" s="7">
        <v>0</v>
      </c>
      <c r="F50" s="8">
        <v>0</v>
      </c>
      <c r="G50" s="7">
        <v>0</v>
      </c>
      <c r="H50" s="7">
        <v>0</v>
      </c>
      <c r="I50" s="52">
        <v>0</v>
      </c>
      <c r="J50" s="53"/>
    </row>
    <row r="51" spans="1:10" x14ac:dyDescent="0.25">
      <c r="A51" s="50" t="s">
        <v>18</v>
      </c>
      <c r="B51" s="51"/>
      <c r="C51" s="51"/>
      <c r="D51" s="7">
        <v>0</v>
      </c>
      <c r="E51" s="7">
        <v>0</v>
      </c>
      <c r="F51" s="8">
        <v>0</v>
      </c>
      <c r="G51" s="7">
        <v>0</v>
      </c>
      <c r="H51" s="7">
        <v>0</v>
      </c>
      <c r="I51" s="52">
        <v>0</v>
      </c>
      <c r="J51" s="53"/>
    </row>
    <row r="52" spans="1:10" ht="15.75" thickBot="1" x14ac:dyDescent="0.3">
      <c r="A52" s="85" t="s">
        <v>19</v>
      </c>
      <c r="B52" s="86"/>
      <c r="C52" s="86"/>
      <c r="D52" s="13">
        <v>0</v>
      </c>
      <c r="E52" s="13">
        <v>0</v>
      </c>
      <c r="F52" s="14">
        <v>0</v>
      </c>
      <c r="G52" s="13">
        <v>0</v>
      </c>
      <c r="H52" s="13">
        <v>0</v>
      </c>
      <c r="I52" s="87">
        <v>0</v>
      </c>
      <c r="J52" s="88"/>
    </row>
    <row r="53" spans="1:10" x14ac:dyDescent="0.25">
      <c r="A53" s="81" t="s">
        <v>20</v>
      </c>
      <c r="B53" s="82"/>
      <c r="C53" s="82"/>
      <c r="D53" s="15">
        <f>SUM(D54:D60)</f>
        <v>1916112</v>
      </c>
      <c r="E53" s="15">
        <f>SUM(E54:E70)</f>
        <v>0</v>
      </c>
      <c r="F53" s="16">
        <f>D53+E53</f>
        <v>1916112</v>
      </c>
      <c r="G53" s="15">
        <f>SUM(G54:G60)</f>
        <v>1916112</v>
      </c>
      <c r="H53" s="15">
        <f>SUM(H54:H66)</f>
        <v>1916112</v>
      </c>
      <c r="I53" s="83">
        <f>F53-G53</f>
        <v>0</v>
      </c>
      <c r="J53" s="84"/>
    </row>
    <row r="54" spans="1:10" x14ac:dyDescent="0.25">
      <c r="A54" s="50" t="s">
        <v>21</v>
      </c>
      <c r="B54" s="51"/>
      <c r="C54" s="51"/>
      <c r="D54" s="7">
        <v>0</v>
      </c>
      <c r="E54" s="7">
        <v>0</v>
      </c>
      <c r="F54" s="8">
        <v>0</v>
      </c>
      <c r="G54" s="7">
        <v>0</v>
      </c>
      <c r="H54" s="7">
        <v>0</v>
      </c>
      <c r="I54" s="52">
        <v>0</v>
      </c>
      <c r="J54" s="53"/>
    </row>
    <row r="55" spans="1:10" x14ac:dyDescent="0.25">
      <c r="A55" s="50" t="s">
        <v>22</v>
      </c>
      <c r="B55" s="51"/>
      <c r="C55" s="51"/>
      <c r="D55" s="7">
        <v>0</v>
      </c>
      <c r="E55" s="7">
        <v>0</v>
      </c>
      <c r="F55" s="8">
        <v>0</v>
      </c>
      <c r="G55" s="7">
        <v>0</v>
      </c>
      <c r="H55" s="7">
        <v>0</v>
      </c>
      <c r="I55" s="52">
        <v>0</v>
      </c>
      <c r="J55" s="53"/>
    </row>
    <row r="56" spans="1:10" x14ac:dyDescent="0.25">
      <c r="A56" s="50" t="s">
        <v>23</v>
      </c>
      <c r="B56" s="51"/>
      <c r="C56" s="51"/>
      <c r="D56" s="7">
        <v>0</v>
      </c>
      <c r="E56" s="7"/>
      <c r="F56" s="7"/>
      <c r="G56" s="7"/>
      <c r="H56" s="7"/>
      <c r="I56" s="52">
        <v>0</v>
      </c>
      <c r="J56" s="53"/>
    </row>
    <row r="57" spans="1:10" x14ac:dyDescent="0.25">
      <c r="A57" s="50" t="s">
        <v>24</v>
      </c>
      <c r="B57" s="51"/>
      <c r="C57" s="51"/>
      <c r="D57" s="7">
        <v>0</v>
      </c>
      <c r="E57" s="7"/>
      <c r="F57" s="7"/>
      <c r="G57" s="7"/>
      <c r="H57" s="7"/>
      <c r="I57" s="52">
        <v>0</v>
      </c>
      <c r="J57" s="53"/>
    </row>
    <row r="58" spans="1:10" s="25" customFormat="1" x14ac:dyDescent="0.25">
      <c r="A58" s="65" t="s">
        <v>25</v>
      </c>
      <c r="B58" s="66"/>
      <c r="C58" s="66"/>
      <c r="D58" s="9">
        <v>1916112</v>
      </c>
      <c r="E58" s="9"/>
      <c r="F58" s="9">
        <f>D58+E58</f>
        <v>1916112</v>
      </c>
      <c r="G58" s="20">
        <v>1916112</v>
      </c>
      <c r="H58" s="20">
        <v>1916112</v>
      </c>
      <c r="I58" s="67">
        <f>F58-G58</f>
        <v>0</v>
      </c>
      <c r="J58" s="68"/>
    </row>
    <row r="59" spans="1:10" x14ac:dyDescent="0.25">
      <c r="A59" s="50" t="s">
        <v>26</v>
      </c>
      <c r="B59" s="51"/>
      <c r="C59" s="51"/>
      <c r="D59" s="7"/>
      <c r="E59" s="23"/>
      <c r="F59" s="23"/>
      <c r="G59" s="23"/>
      <c r="H59" s="7"/>
      <c r="I59" s="52">
        <f>F59-G59</f>
        <v>0</v>
      </c>
      <c r="J59" s="53"/>
    </row>
    <row r="60" spans="1:10" x14ac:dyDescent="0.25">
      <c r="A60" s="50" t="s">
        <v>27</v>
      </c>
      <c r="B60" s="51"/>
      <c r="C60" s="51"/>
      <c r="D60" s="7">
        <v>0</v>
      </c>
      <c r="E60" s="7"/>
      <c r="F60" s="23"/>
      <c r="G60" s="23"/>
      <c r="H60" s="23"/>
      <c r="I60" s="52">
        <v>0</v>
      </c>
      <c r="J60" s="53"/>
    </row>
    <row r="61" spans="1:10" x14ac:dyDescent="0.25">
      <c r="A61" s="61" t="s">
        <v>28</v>
      </c>
      <c r="B61" s="62"/>
      <c r="C61" s="62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63">
        <v>0</v>
      </c>
      <c r="J61" s="64"/>
    </row>
    <row r="62" spans="1:10" x14ac:dyDescent="0.25">
      <c r="A62" s="50" t="s">
        <v>29</v>
      </c>
      <c r="B62" s="51"/>
      <c r="C62" s="51"/>
      <c r="D62" s="7">
        <v>0</v>
      </c>
      <c r="E62" s="7">
        <v>0</v>
      </c>
      <c r="F62" s="8">
        <v>0</v>
      </c>
      <c r="G62" s="7">
        <v>0</v>
      </c>
      <c r="H62" s="7">
        <v>0</v>
      </c>
      <c r="I62" s="52">
        <v>0</v>
      </c>
      <c r="J62" s="53"/>
    </row>
    <row r="63" spans="1:10" x14ac:dyDescent="0.25">
      <c r="A63" s="50" t="s">
        <v>30</v>
      </c>
      <c r="B63" s="51"/>
      <c r="C63" s="51"/>
      <c r="D63" s="7">
        <v>0</v>
      </c>
      <c r="E63" s="7">
        <v>0</v>
      </c>
      <c r="F63" s="8">
        <v>0</v>
      </c>
      <c r="G63" s="7">
        <v>0</v>
      </c>
      <c r="H63" s="7">
        <v>0</v>
      </c>
      <c r="I63" s="52">
        <v>0</v>
      </c>
      <c r="J63" s="53"/>
    </row>
    <row r="64" spans="1:10" x14ac:dyDescent="0.25">
      <c r="A64" s="50" t="s">
        <v>31</v>
      </c>
      <c r="B64" s="51"/>
      <c r="C64" s="51"/>
      <c r="D64" s="7">
        <v>0</v>
      </c>
      <c r="E64" s="7">
        <v>0</v>
      </c>
      <c r="F64" s="8">
        <v>0</v>
      </c>
      <c r="G64" s="7">
        <v>0</v>
      </c>
      <c r="H64" s="7">
        <v>0</v>
      </c>
      <c r="I64" s="52">
        <v>0</v>
      </c>
      <c r="J64" s="53"/>
    </row>
    <row r="65" spans="1:10" x14ac:dyDescent="0.25">
      <c r="A65" s="50" t="s">
        <v>32</v>
      </c>
      <c r="B65" s="51"/>
      <c r="C65" s="51"/>
      <c r="D65" s="7">
        <v>0</v>
      </c>
      <c r="E65" s="7">
        <v>0</v>
      </c>
      <c r="F65" s="8">
        <v>0</v>
      </c>
      <c r="G65" s="7">
        <v>0</v>
      </c>
      <c r="H65" s="7">
        <v>0</v>
      </c>
      <c r="I65" s="52">
        <v>0</v>
      </c>
      <c r="J65" s="53"/>
    </row>
    <row r="66" spans="1:10" x14ac:dyDescent="0.25">
      <c r="A66" s="50" t="s">
        <v>33</v>
      </c>
      <c r="B66" s="51"/>
      <c r="C66" s="51"/>
      <c r="D66" s="7">
        <v>0</v>
      </c>
      <c r="E66" s="7">
        <v>0</v>
      </c>
      <c r="F66" s="8">
        <v>0</v>
      </c>
      <c r="G66" s="7">
        <v>0</v>
      </c>
      <c r="H66" s="7">
        <v>0</v>
      </c>
      <c r="I66" s="52">
        <v>0</v>
      </c>
      <c r="J66" s="53"/>
    </row>
    <row r="67" spans="1:10" x14ac:dyDescent="0.25">
      <c r="A67" s="50" t="s">
        <v>34</v>
      </c>
      <c r="B67" s="51"/>
      <c r="C67" s="51"/>
      <c r="D67" s="7">
        <v>0</v>
      </c>
      <c r="E67" s="7">
        <v>0</v>
      </c>
      <c r="F67" s="8">
        <v>0</v>
      </c>
      <c r="G67" s="7">
        <v>0</v>
      </c>
      <c r="H67" s="7">
        <v>0</v>
      </c>
      <c r="I67" s="52">
        <v>0</v>
      </c>
      <c r="J67" s="53"/>
    </row>
    <row r="68" spans="1:10" x14ac:dyDescent="0.25">
      <c r="A68" s="50" t="s">
        <v>35</v>
      </c>
      <c r="B68" s="51"/>
      <c r="C68" s="51"/>
      <c r="D68" s="7">
        <v>0</v>
      </c>
      <c r="E68" s="7">
        <v>0</v>
      </c>
      <c r="F68" s="8">
        <v>0</v>
      </c>
      <c r="G68" s="7">
        <v>0</v>
      </c>
      <c r="H68" s="7">
        <v>0</v>
      </c>
      <c r="I68" s="52">
        <v>0</v>
      </c>
      <c r="J68" s="53"/>
    </row>
    <row r="69" spans="1:10" x14ac:dyDescent="0.25">
      <c r="A69" s="50" t="s">
        <v>36</v>
      </c>
      <c r="B69" s="51"/>
      <c r="C69" s="51"/>
      <c r="D69" s="7">
        <v>0</v>
      </c>
      <c r="E69" s="7">
        <v>0</v>
      </c>
      <c r="F69" s="8">
        <v>0</v>
      </c>
      <c r="G69" s="7">
        <v>0</v>
      </c>
      <c r="H69" s="7">
        <v>0</v>
      </c>
      <c r="I69" s="52">
        <v>0</v>
      </c>
      <c r="J69" s="53"/>
    </row>
    <row r="70" spans="1:10" x14ac:dyDescent="0.25">
      <c r="A70" s="50" t="s">
        <v>37</v>
      </c>
      <c r="B70" s="51"/>
      <c r="C70" s="51"/>
      <c r="D70" s="7">
        <v>0</v>
      </c>
      <c r="E70" s="7">
        <v>0</v>
      </c>
      <c r="F70" s="8">
        <v>0</v>
      </c>
      <c r="G70" s="7">
        <v>0</v>
      </c>
      <c r="H70" s="7">
        <v>0</v>
      </c>
      <c r="I70" s="52">
        <v>0</v>
      </c>
      <c r="J70" s="53"/>
    </row>
    <row r="71" spans="1:10" x14ac:dyDescent="0.25">
      <c r="A71" s="61" t="s">
        <v>38</v>
      </c>
      <c r="B71" s="62"/>
      <c r="C71" s="62"/>
      <c r="D71" s="5">
        <v>0</v>
      </c>
      <c r="E71" s="5">
        <v>0</v>
      </c>
      <c r="F71" s="6">
        <v>0</v>
      </c>
      <c r="G71" s="5">
        <v>0</v>
      </c>
      <c r="H71" s="5">
        <v>0</v>
      </c>
      <c r="I71" s="63">
        <v>0</v>
      </c>
      <c r="J71" s="64"/>
    </row>
    <row r="72" spans="1:10" x14ac:dyDescent="0.25">
      <c r="A72" s="50" t="s">
        <v>39</v>
      </c>
      <c r="B72" s="51"/>
      <c r="C72" s="51"/>
      <c r="D72" s="7">
        <v>0</v>
      </c>
      <c r="E72" s="7">
        <v>0</v>
      </c>
      <c r="F72" s="8">
        <v>0</v>
      </c>
      <c r="G72" s="7">
        <v>0</v>
      </c>
      <c r="H72" s="7">
        <v>0</v>
      </c>
      <c r="I72" s="52">
        <v>0</v>
      </c>
      <c r="J72" s="53"/>
    </row>
    <row r="73" spans="1:10" x14ac:dyDescent="0.25">
      <c r="A73" s="50" t="s">
        <v>40</v>
      </c>
      <c r="B73" s="51"/>
      <c r="C73" s="51"/>
      <c r="D73" s="7">
        <v>0</v>
      </c>
      <c r="E73" s="7">
        <v>0</v>
      </c>
      <c r="F73" s="8">
        <v>0</v>
      </c>
      <c r="G73" s="7">
        <v>0</v>
      </c>
      <c r="H73" s="7">
        <v>0</v>
      </c>
      <c r="I73" s="52">
        <v>0</v>
      </c>
      <c r="J73" s="53"/>
    </row>
    <row r="74" spans="1:10" x14ac:dyDescent="0.25">
      <c r="A74" s="50" t="s">
        <v>41</v>
      </c>
      <c r="B74" s="51"/>
      <c r="C74" s="51"/>
      <c r="D74" s="7">
        <v>0</v>
      </c>
      <c r="E74" s="7">
        <v>0</v>
      </c>
      <c r="F74" s="8">
        <v>0</v>
      </c>
      <c r="G74" s="7">
        <v>0</v>
      </c>
      <c r="H74" s="7">
        <v>0</v>
      </c>
      <c r="I74" s="52">
        <v>0</v>
      </c>
      <c r="J74" s="53"/>
    </row>
    <row r="75" spans="1:10" x14ac:dyDescent="0.25">
      <c r="A75" s="50" t="s">
        <v>42</v>
      </c>
      <c r="B75" s="51"/>
      <c r="C75" s="51"/>
      <c r="D75" s="7">
        <v>0</v>
      </c>
      <c r="E75" s="7">
        <v>0</v>
      </c>
      <c r="F75" s="8">
        <v>0</v>
      </c>
      <c r="G75" s="7">
        <v>0</v>
      </c>
      <c r="H75" s="7">
        <v>0</v>
      </c>
      <c r="I75" s="52">
        <v>0</v>
      </c>
      <c r="J75" s="53"/>
    </row>
    <row r="76" spans="1:10" x14ac:dyDescent="0.25">
      <c r="A76" s="89" t="s">
        <v>44</v>
      </c>
      <c r="B76" s="90"/>
      <c r="C76" s="91"/>
      <c r="D76" s="18">
        <f>SUM(D44+D53+D61+D71)</f>
        <v>1916112</v>
      </c>
      <c r="E76" s="18"/>
      <c r="F76" s="18">
        <f>F53</f>
        <v>1916112</v>
      </c>
      <c r="G76" s="29">
        <f t="shared" ref="G76:H76" si="1">G53</f>
        <v>1916112</v>
      </c>
      <c r="H76" s="29">
        <f t="shared" si="1"/>
        <v>1916112</v>
      </c>
      <c r="I76" s="95">
        <f>I53</f>
        <v>0</v>
      </c>
      <c r="J76" s="96"/>
    </row>
    <row r="77" spans="1:10" s="1" customFormat="1" ht="15.75" thickBot="1" x14ac:dyDescent="0.3">
      <c r="A77" s="92" t="s">
        <v>46</v>
      </c>
      <c r="B77" s="93"/>
      <c r="C77" s="94"/>
      <c r="D77" s="17">
        <f>D42+D76</f>
        <v>36598649</v>
      </c>
      <c r="E77" s="17">
        <f>E42+E44+E53</f>
        <v>-3444470.25</v>
      </c>
      <c r="F77" s="17">
        <f>F76+F42</f>
        <v>33154178.750000004</v>
      </c>
      <c r="G77" s="17">
        <f t="shared" ref="G77:H77" si="2">SUM(G42+G76)</f>
        <v>31592840.129999999</v>
      </c>
      <c r="H77" s="17">
        <f t="shared" si="2"/>
        <v>31592840.129999999</v>
      </c>
      <c r="I77" s="97">
        <f>I42+I76</f>
        <v>1561338.6200000048</v>
      </c>
      <c r="J77" s="98"/>
    </row>
  </sheetData>
  <mergeCells count="150">
    <mergeCell ref="A75:C75"/>
    <mergeCell ref="I75:J75"/>
    <mergeCell ref="A76:C76"/>
    <mergeCell ref="A77:C77"/>
    <mergeCell ref="I76:J76"/>
    <mergeCell ref="I77:J77"/>
    <mergeCell ref="A73:C73"/>
    <mergeCell ref="I73:J73"/>
    <mergeCell ref="A74:C74"/>
    <mergeCell ref="I74:J74"/>
    <mergeCell ref="A71:C71"/>
    <mergeCell ref="I71:J71"/>
    <mergeCell ref="A72:C72"/>
    <mergeCell ref="I72:J72"/>
    <mergeCell ref="A69:C69"/>
    <mergeCell ref="I69:J69"/>
    <mergeCell ref="A70:C70"/>
    <mergeCell ref="I70:J70"/>
    <mergeCell ref="A67:C67"/>
    <mergeCell ref="I67:J67"/>
    <mergeCell ref="A68:C68"/>
    <mergeCell ref="I68:J68"/>
    <mergeCell ref="A65:C65"/>
    <mergeCell ref="I65:J65"/>
    <mergeCell ref="A66:C66"/>
    <mergeCell ref="I66:J66"/>
    <mergeCell ref="A63:C63"/>
    <mergeCell ref="I63:J63"/>
    <mergeCell ref="A64:C64"/>
    <mergeCell ref="I64:J64"/>
    <mergeCell ref="A61:C61"/>
    <mergeCell ref="I61:J61"/>
    <mergeCell ref="A62:C62"/>
    <mergeCell ref="I62:J62"/>
    <mergeCell ref="A59:C59"/>
    <mergeCell ref="I59:J59"/>
    <mergeCell ref="A60:C60"/>
    <mergeCell ref="I60:J60"/>
    <mergeCell ref="A57:C57"/>
    <mergeCell ref="I57:J57"/>
    <mergeCell ref="A58:C58"/>
    <mergeCell ref="I58:J58"/>
    <mergeCell ref="A55:C55"/>
    <mergeCell ref="I55:J55"/>
    <mergeCell ref="A56:C56"/>
    <mergeCell ref="I56:J56"/>
    <mergeCell ref="A53:C53"/>
    <mergeCell ref="I53:J53"/>
    <mergeCell ref="A54:C54"/>
    <mergeCell ref="I54:J54"/>
    <mergeCell ref="A51:C51"/>
    <mergeCell ref="I51:J51"/>
    <mergeCell ref="A52:C52"/>
    <mergeCell ref="I52:J52"/>
    <mergeCell ref="A49:C49"/>
    <mergeCell ref="I49:J49"/>
    <mergeCell ref="A50:C50"/>
    <mergeCell ref="I50:J50"/>
    <mergeCell ref="A47:C47"/>
    <mergeCell ref="I47:J47"/>
    <mergeCell ref="A48:C48"/>
    <mergeCell ref="I48:J48"/>
    <mergeCell ref="A45:C45"/>
    <mergeCell ref="I45:J45"/>
    <mergeCell ref="A46:C46"/>
    <mergeCell ref="I46:J46"/>
    <mergeCell ref="A43:C43"/>
    <mergeCell ref="I43:J43"/>
    <mergeCell ref="A44:C44"/>
    <mergeCell ref="I44:J44"/>
    <mergeCell ref="A41:C41"/>
    <mergeCell ref="I41:J41"/>
    <mergeCell ref="A42:C42"/>
    <mergeCell ref="I42:J42"/>
    <mergeCell ref="A39:C39"/>
    <mergeCell ref="I39:J39"/>
    <mergeCell ref="A40:C40"/>
    <mergeCell ref="I40:J40"/>
    <mergeCell ref="A37:C37"/>
    <mergeCell ref="A38:C38"/>
    <mergeCell ref="I38:J38"/>
    <mergeCell ref="I37:J37"/>
    <mergeCell ref="A35:C35"/>
    <mergeCell ref="I35:J35"/>
    <mergeCell ref="A36:C36"/>
    <mergeCell ref="I36:J36"/>
    <mergeCell ref="A33:C33"/>
    <mergeCell ref="I33:J33"/>
    <mergeCell ref="A34:C34"/>
    <mergeCell ref="I34:J34"/>
    <mergeCell ref="A31:C31"/>
    <mergeCell ref="I31:J31"/>
    <mergeCell ref="A32:C32"/>
    <mergeCell ref="I32:J32"/>
    <mergeCell ref="A29:C29"/>
    <mergeCell ref="I29:J29"/>
    <mergeCell ref="A30:C30"/>
    <mergeCell ref="I30:J30"/>
    <mergeCell ref="A27:C27"/>
    <mergeCell ref="I27:J27"/>
    <mergeCell ref="A28:C28"/>
    <mergeCell ref="I28:J28"/>
    <mergeCell ref="A25:C25"/>
    <mergeCell ref="I25:J25"/>
    <mergeCell ref="A26:C26"/>
    <mergeCell ref="I26:J26"/>
    <mergeCell ref="A23:C23"/>
    <mergeCell ref="I23:J23"/>
    <mergeCell ref="A24:C24"/>
    <mergeCell ref="I24:J24"/>
    <mergeCell ref="A21:C21"/>
    <mergeCell ref="I21:J21"/>
    <mergeCell ref="A22:C22"/>
    <mergeCell ref="I22:J22"/>
    <mergeCell ref="A19:C19"/>
    <mergeCell ref="I19:J19"/>
    <mergeCell ref="A20:C20"/>
    <mergeCell ref="I20:J20"/>
    <mergeCell ref="A17:C17"/>
    <mergeCell ref="I17:J17"/>
    <mergeCell ref="A18:C18"/>
    <mergeCell ref="I18:J18"/>
    <mergeCell ref="A15:C15"/>
    <mergeCell ref="I15:J15"/>
    <mergeCell ref="A16:C16"/>
    <mergeCell ref="I16:J16"/>
    <mergeCell ref="A13:C13"/>
    <mergeCell ref="I13:J13"/>
    <mergeCell ref="A14:C14"/>
    <mergeCell ref="I14:J14"/>
    <mergeCell ref="A11:C11"/>
    <mergeCell ref="I11:J11"/>
    <mergeCell ref="A12:C12"/>
    <mergeCell ref="I12:J12"/>
    <mergeCell ref="H7:H8"/>
    <mergeCell ref="I7:J8"/>
    <mergeCell ref="A9:C9"/>
    <mergeCell ref="I9:J9"/>
    <mergeCell ref="A10:C10"/>
    <mergeCell ref="I10:J10"/>
    <mergeCell ref="A1:J1"/>
    <mergeCell ref="A2:J2"/>
    <mergeCell ref="A3:J3"/>
    <mergeCell ref="A4:J4"/>
    <mergeCell ref="A6:C8"/>
    <mergeCell ref="D6:J6"/>
    <mergeCell ref="D7:D8"/>
    <mergeCell ref="E7:E8"/>
    <mergeCell ref="F7:F8"/>
    <mergeCell ref="G7:G8"/>
  </mergeCells>
  <pageMargins left="0.59055118110236227" right="0.19685039370078741" top="0.47244094488188981" bottom="0.27559055118110237" header="0.23622047244094491" footer="0.31496062992125984"/>
  <pageSetup scale="70" orientation="landscape" horizontalDpi="360" verticalDpi="360" r:id="rId1"/>
  <rowBreaks count="1" manualBreakCount="1">
    <brk id="5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2019-10-07T15:53:05Z</cp:lastPrinted>
  <dcterms:created xsi:type="dcterms:W3CDTF">2018-04-16T18:57:03Z</dcterms:created>
  <dcterms:modified xsi:type="dcterms:W3CDTF">2021-01-13T18:16:38Z</dcterms:modified>
</cp:coreProperties>
</file>